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50" windowWidth="11505" windowHeight="6345" tabRatio="826" activeTab="0"/>
  </bookViews>
  <sheets>
    <sheet name="2015 İKİS TABLO ÖRNEK" sheetId="1" r:id="rId1"/>
    <sheet name="2016 İKİS TABLO DÜZENLENECEK" sheetId="2" r:id="rId2"/>
    <sheet name="TABLO-1 EĞİTİM -KÜLTÜR TAV TEK." sheetId="3" r:id="rId3"/>
    <sheet name=" YATIRIM TEKLİF TAB.KUR.ÖRNEK" sheetId="4" r:id="rId4"/>
    <sheet name="YATIRIRM TEKLİF TAB. KUR.DÜZENL" sheetId="5" r:id="rId5"/>
    <sheet name="TABLO-2 YAT.PRJ.LİS.TAVAN TEKLİ" sheetId="6" r:id="rId6"/>
    <sheet name="2016 YATIRIM İLAVE İHTİYAÇ " sheetId="7" r:id="rId7"/>
    <sheet name="2016 YATIRIM İLAVE İHTİYAÇ" sheetId="8" r:id="rId8"/>
    <sheet name="2015-2017 PROJE BAZ.YAT.TEKLİFİ" sheetId="9" r:id="rId9"/>
    <sheet name="2015-2017 YATIRIM TEKLİFİ EKO" sheetId="10" r:id="rId10"/>
    <sheet name="TABLO-1 İCMAL ÖZET TAB.KURUM TE" sheetId="11" r:id="rId11"/>
    <sheet name="TABLO-2 YAT.PRJ.LİS.KURUM TEKLİ" sheetId="12" r:id="rId12"/>
    <sheet name="YATIRIM TEKLİF TABLOSU KURM" sheetId="13" r:id="rId13"/>
    <sheet name="TABLO-4 YAT.PRJ.STR.PLN.-PER PR" sheetId="14" r:id="rId14"/>
    <sheet name="TABLO-5 YAT.ÖD.HARC.KURUM.TEK." sheetId="15" r:id="rId15"/>
    <sheet name="TABLO-7 PROJE İZLEME FORMU" sheetId="16" r:id="rId16"/>
    <sheet name="TABLO-10  MEVCUT TAŞIT LİSTESİ" sheetId="17" r:id="rId17"/>
    <sheet name="TABLO-11 TAŞIT ALIM LİS" sheetId="18" r:id="rId18"/>
    <sheet name="TABLO-12 KAMULAŞTIRMA" sheetId="19" r:id="rId19"/>
    <sheet name="TABLO-13 DEFLATÖR" sheetId="20" r:id="rId20"/>
  </sheets>
  <externalReferences>
    <externalReference r:id="rId23"/>
  </externalReferences>
  <definedNames>
    <definedName name="_xlnm.Print_Titles" localSheetId="8">'2015-2017 PROJE BAZ.YAT.TEKLİFİ'!$1:$6</definedName>
    <definedName name="_xlnm.Print_Titles" localSheetId="9">'2015-2017 YATIRIM TEKLİFİ EKO'!$2:$3</definedName>
    <definedName name="_xlnm.Print_Titles" localSheetId="7">'2016 YATIRIM İLAVE İHTİYAÇ'!$1:$6</definedName>
  </definedNames>
  <calcPr fullCalcOnLoad="1"/>
</workbook>
</file>

<file path=xl/sharedStrings.xml><?xml version="1.0" encoding="utf-8"?>
<sst xmlns="http://schemas.openxmlformats.org/spreadsheetml/2006/main" count="3047" uniqueCount="741">
  <si>
    <t>06.6</t>
  </si>
  <si>
    <t>MENKUL MALLARIN BÜYÜK ONARIM GİDERLERİ</t>
  </si>
  <si>
    <t>06.3</t>
  </si>
  <si>
    <t>GAYRİ MADDİ HAK ALIMLARI</t>
  </si>
  <si>
    <t>Diğer Mefruşatı Alımları</t>
  </si>
  <si>
    <t>"ÖZKAYNAK " bölümüne yatırım için kuruluşun dış proje kredisi dışındaki iç kaynaklardan karşıladığı dış harcama yazılacaktır.</t>
  </si>
  <si>
    <t>( 1 )</t>
  </si>
  <si>
    <t>( 2 )</t>
  </si>
  <si>
    <t>Yeni Proje</t>
  </si>
  <si>
    <t>06.9</t>
  </si>
  <si>
    <t>DİĞER SERMAYE GİDERLERİ</t>
  </si>
  <si>
    <t>İşyeri Makine ve Teçhizat Alımları</t>
  </si>
  <si>
    <t>BÜTÇE TAHMİNİ</t>
  </si>
  <si>
    <t>Fen Edebiyat Fakültesi Laboratuvarlarında Kullanılan Hammaddelerin Alımı</t>
  </si>
  <si>
    <t>Kimya Metalurji Fakültesi Laboratuvarlarında Kullanılan Hammaddelerin Alımı</t>
  </si>
  <si>
    <t>2012</t>
  </si>
  <si>
    <t>(107.000)</t>
  </si>
  <si>
    <t>(140.000)</t>
  </si>
  <si>
    <t>(333.000)</t>
  </si>
  <si>
    <t>MUHTELİF İŞLER</t>
  </si>
  <si>
    <t>A) ETÜD-PROJE İŞLERİ TOPLAMI</t>
  </si>
  <si>
    <t>B) DEVAM EDEN PROJELER TOPLAMI</t>
  </si>
  <si>
    <t>C) YENİ PROJELER TOPLAMI</t>
  </si>
  <si>
    <t>İstanbul</t>
  </si>
  <si>
    <t>1997H050240</t>
  </si>
  <si>
    <t>YILDIZ TEKNİK ÜNİVERSİTESİ</t>
  </si>
  <si>
    <t>GENEL TOPLAM</t>
  </si>
  <si>
    <t>Açık ve Kapalı Spor Tesisleri</t>
  </si>
  <si>
    <t>Telefon Makinası</t>
  </si>
  <si>
    <t>PROJE SAYISI</t>
  </si>
  <si>
    <t>ETÜD-PROJE İŞLERİ</t>
  </si>
  <si>
    <t>DEVAM EDEN PROJELER</t>
  </si>
  <si>
    <t>YENİ PROJELER</t>
  </si>
  <si>
    <t>SEKTÖRÜ / ALT SEKTÖR</t>
  </si>
  <si>
    <t>SEKTÖRÜ         : DİĞER KAMU HİZMETLERİ - TEKNOLOJİK ARAŞTIRMA</t>
  </si>
  <si>
    <t>Fax Cihazı</t>
  </si>
  <si>
    <t>Merkez Matbaa İçin Baskı Makinası Alımı</t>
  </si>
  <si>
    <t>Sekreter Tipi Koltuk</t>
  </si>
  <si>
    <t>Makam Koltuğu</t>
  </si>
  <si>
    <t>Misafir Koltuğu</t>
  </si>
  <si>
    <t>Konferans Salonu Koltuğu</t>
  </si>
  <si>
    <t>Atatürk Resmi</t>
  </si>
  <si>
    <t>Masa, Dolap, Sıra Gibi Malzeme Üretiminde Kullanılmak Üzere Muhtelif Marangoz Malzemesi Alımı</t>
  </si>
  <si>
    <t>Merkez Matbaanın Baskı İşlerinde ve Birimlerde Kullanılmak Üzere Muhtelif Kağıt Malzemesi Alımı</t>
  </si>
  <si>
    <t>Masa, Dolap, Sıra Gibi Malzeme Üretiminde Kullanılmak Üzere Muhtelif Demir Malzemesi Alımı</t>
  </si>
  <si>
    <t>Masa, Dolap, Sıra Gibi Malzeme Üretiminde Kullanılmak Üzere Muhtelif Hırdavat Malzemesi Alımı</t>
  </si>
  <si>
    <t>Baskı Makinası Toner ve Mürekkepleri</t>
  </si>
  <si>
    <t>Kalem</t>
  </si>
  <si>
    <t>Bilgisayar Alımı</t>
  </si>
  <si>
    <t>Notebook Alımı</t>
  </si>
  <si>
    <t>Switch Alımı</t>
  </si>
  <si>
    <t>Sunucu Sistemleri Alımı</t>
  </si>
  <si>
    <t>2008</t>
  </si>
  <si>
    <t>2011</t>
  </si>
  <si>
    <t>YER                 (İL ve İLÇE)</t>
  </si>
  <si>
    <t>İŞİN BAŞLAMA / BİTİŞ TARİHİ</t>
  </si>
  <si>
    <t>ÖZGELİR</t>
  </si>
  <si>
    <t>Öz Gelir</t>
  </si>
  <si>
    <t>SEKTÖRÜ         : EĞİTİM - YÜKSEKÖĞRETİM</t>
  </si>
  <si>
    <t>Türkçe Dilde Basılı Kitap Alımı</t>
  </si>
  <si>
    <t>Tahmini Fiziki Gerçekleşme</t>
  </si>
  <si>
    <t>Tutarı</t>
  </si>
  <si>
    <t>Miktarı</t>
  </si>
  <si>
    <t>Birimi</t>
  </si>
  <si>
    <t>EĞİTİM - YÜKSEKÖĞRETİM SEKTÖRÜ</t>
  </si>
  <si>
    <t>2006</t>
  </si>
  <si>
    <t>2007</t>
  </si>
  <si>
    <t>EĞİTİM - YÜKSEKÖĞRETİM</t>
  </si>
  <si>
    <r>
      <t xml:space="preserve">Bilimsel Araştırma Projeleri Yönetmeliğinin 11. maddesi gereği özel ödenek kaydedilen ödeneklerden </t>
    </r>
    <r>
      <rPr>
        <b/>
        <sz val="10"/>
        <rFont val="Arial Tur"/>
        <family val="0"/>
      </rPr>
      <t>(DÖSE)</t>
    </r>
    <r>
      <rPr>
        <sz val="10"/>
        <rFont val="Arial Tur"/>
        <family val="0"/>
      </rPr>
      <t xml:space="preserve"> karşılanacaktır.</t>
    </r>
  </si>
  <si>
    <t>Hazine Yardımı</t>
  </si>
  <si>
    <t>: EĞİTİM - YÜKSEKÖĞRETİM</t>
  </si>
  <si>
    <t>BÜTÇE YILI</t>
  </si>
  <si>
    <t>GELİR TÜRÜ</t>
  </si>
  <si>
    <t>BİRİM</t>
  </si>
  <si>
    <t>FONKS.</t>
  </si>
  <si>
    <t>İdari ve Mali İşler Dairesi</t>
  </si>
  <si>
    <t>Toplam</t>
  </si>
  <si>
    <t>06 SERMAYE GİDERLERİNİN DAĞILIMI</t>
  </si>
  <si>
    <t>PROJE ÖDENEĞİNİN TOPLAMI</t>
  </si>
  <si>
    <t>06 SERMAYE GİDERLERİ GENEL TOPLAMI</t>
  </si>
  <si>
    <t>İleri Araştırma.Mak-Teç</t>
  </si>
  <si>
    <t>Merkez ve Davutpaşa Kampusü Jenaratör Bakım ve Onarımı</t>
  </si>
  <si>
    <t>06.1.1 BÜRO VE İŞYERİ MEFRUŞAT ALIMLARI</t>
  </si>
  <si>
    <t>MAL, MALZEME VE HİZMET ALIM TEKLİFLERİNİN</t>
  </si>
  <si>
    <t>06.1.1 BÜRO VE İŞYERİ MEFRUŞAT ALIMLARI TOPLAMI</t>
  </si>
  <si>
    <t>06.1.2 BÜRO VE İŞYERİ MAKİNE TEÇHİZAT ALIMLARI TOPLAMI</t>
  </si>
  <si>
    <t xml:space="preserve">PROJE NO  </t>
  </si>
  <si>
    <t>PROJENİN İDARE STRATEJİK PLANI VE PERFORMANS PROGRAMINDA İLİŞKİLİ OLDUĞU</t>
  </si>
  <si>
    <t>(2) Bir yatırım projesi birden fazla stratejik amaç ve hedefle ilişkili olabilir. Bu durumda ilgili tüm amaç ve hedefler belirtilecektir.</t>
  </si>
  <si>
    <r>
      <t xml:space="preserve">AMAÇ </t>
    </r>
    <r>
      <rPr>
        <b/>
        <vertAlign val="superscript"/>
        <sz val="10"/>
        <rFont val="Arial"/>
        <family val="2"/>
      </rPr>
      <t>1,2</t>
    </r>
  </si>
  <si>
    <r>
      <t xml:space="preserve">HEDEF </t>
    </r>
    <r>
      <rPr>
        <b/>
        <vertAlign val="superscript"/>
        <sz val="10"/>
        <rFont val="Arial"/>
        <family val="2"/>
      </rPr>
      <t>1,2</t>
    </r>
  </si>
  <si>
    <r>
      <t xml:space="preserve">PERFORMANS HEDEFİ </t>
    </r>
    <r>
      <rPr>
        <b/>
        <vertAlign val="superscript"/>
        <sz val="10"/>
        <rFont val="Arial"/>
        <family val="2"/>
      </rPr>
      <t>1,2</t>
    </r>
  </si>
  <si>
    <t>KURULUŞ</t>
  </si>
  <si>
    <t>: YILDIZ TEKNİK ÜNİVERSİTESİ</t>
  </si>
  <si>
    <t>(225.000)</t>
  </si>
  <si>
    <t>SEKTÖRÜ         : EĞİTİM - BEDEN EĞİTİMİ VE SPOR</t>
  </si>
  <si>
    <t>(0)</t>
  </si>
  <si>
    <t>Bilgisayar Yazılımı Alımları (036/300 Program Alımı)</t>
  </si>
  <si>
    <t>06.3.3.01</t>
  </si>
  <si>
    <t>Lisans Alımları</t>
  </si>
  <si>
    <t>06.1.1.03</t>
  </si>
  <si>
    <t>Okul Mefruşatı Alımları</t>
  </si>
  <si>
    <t>09.6.0.07</t>
  </si>
  <si>
    <t>06.1.1.90</t>
  </si>
  <si>
    <t xml:space="preserve">Bilgisayar Alımları </t>
  </si>
  <si>
    <t>06.1.3 AVADANLIK ALIMLARI TOPLAMI</t>
  </si>
  <si>
    <t>06.1 MAMUL MAL ALIMLARI TOPLAMI</t>
  </si>
  <si>
    <t>06.2 MENKUL SERMAYE ÜRETİM GİDERLERİ</t>
  </si>
  <si>
    <t>06.2 MENKUL SERMAYE ÜRETİM GİDERLERİ TOPLAMI</t>
  </si>
  <si>
    <t>06.6 MENKUL MALLARIN BÜYÜK ONARIM GİDERLERİ</t>
  </si>
  <si>
    <t>06.6 MENKUL MALLARIN BÜYÜK ONARIM GİDERLERİ TOPLAMI</t>
  </si>
  <si>
    <t>06.9 DİĞER SERMAYE GİDERLERİ</t>
  </si>
  <si>
    <t>06.9 DİĞER SERMAYE GİDERLERİ TOPLAMI</t>
  </si>
  <si>
    <t>06.3 GAYRİ MADDİ HAK ALIMLARI</t>
  </si>
  <si>
    <t>06.1.6 YAYIN ALIMLARI VE YAPIMLARI</t>
  </si>
  <si>
    <t>06.1.6 YAYIN ALIMLARI VE YAPIMLARI TOPLAMI</t>
  </si>
  <si>
    <r>
      <t xml:space="preserve">YATIRIM TEKLİFLERİ TABLOSU </t>
    </r>
    <r>
      <rPr>
        <b/>
        <sz val="14"/>
        <color indexed="10"/>
        <rFont val="Arial Tur"/>
        <family val="0"/>
      </rPr>
      <t>(KURUM TEKLİFİ)</t>
    </r>
  </si>
  <si>
    <t>38.10.02.04</t>
  </si>
  <si>
    <t>09.4.1.00</t>
  </si>
  <si>
    <t>06.1.1.01</t>
  </si>
  <si>
    <t>Büro Mefruşatı Alımları</t>
  </si>
  <si>
    <t>06.1.2.01</t>
  </si>
  <si>
    <t>Büro Makinaları Alımları (Asgari Değerin Üzerinde)</t>
  </si>
  <si>
    <t>06.1.2.04</t>
  </si>
  <si>
    <t>Laboratuar Cihazı Alımları (600 Mak.Teç.Alm.)</t>
  </si>
  <si>
    <t>06.1.2.05</t>
  </si>
  <si>
    <t>06.1.2.90</t>
  </si>
  <si>
    <t>06.1.3.02</t>
  </si>
  <si>
    <t>Atölye Gereçleri Alımları</t>
  </si>
  <si>
    <t>TAVAN TEKLİFİ</t>
  </si>
  <si>
    <t>KURUM TEKLİFİ</t>
  </si>
  <si>
    <t>İLAVE ÖDENEK İHTİYACI</t>
  </si>
  <si>
    <t>06.2.2.01</t>
  </si>
  <si>
    <t>Hammadde Alımları</t>
  </si>
  <si>
    <t>06.2.5.01</t>
  </si>
  <si>
    <t>Kereste ve Kereste Ürünleri  Alımları</t>
  </si>
  <si>
    <t>06.2.6.01</t>
  </si>
  <si>
    <t>Kağıt ve Kağıt Ürünleri  Alımları</t>
  </si>
  <si>
    <t>06.2.8.01</t>
  </si>
  <si>
    <t>Metal Ürün Alımları</t>
  </si>
  <si>
    <t>06.2.9.01</t>
  </si>
  <si>
    <t>Diğer Alımlar</t>
  </si>
  <si>
    <t>06.6.7.01</t>
  </si>
  <si>
    <t>06.1.2.02</t>
  </si>
  <si>
    <t>06.3.1.01</t>
  </si>
  <si>
    <t>2013</t>
  </si>
  <si>
    <t>06.9.9.01</t>
  </si>
  <si>
    <t>Diğer Sermaye Giderleri</t>
  </si>
  <si>
    <t>SEKTÖR</t>
  </si>
  <si>
    <t>PROJE SAHİBİ KURULUŞ</t>
  </si>
  <si>
    <t>PROJENİN;</t>
  </si>
  <si>
    <t>ADI</t>
  </si>
  <si>
    <t>NUMARASI</t>
  </si>
  <si>
    <t>YERİ</t>
  </si>
  <si>
    <t>KARAKTERİSTİĞİ</t>
  </si>
  <si>
    <t>YATIRIM TEKLİFLERİYLE YAPILMASI PLANLANAN</t>
  </si>
  <si>
    <t xml:space="preserve"> </t>
  </si>
  <si>
    <t>2009</t>
  </si>
  <si>
    <t>2010</t>
  </si>
  <si>
    <t>BÜTÇE KANUNU</t>
  </si>
  <si>
    <t>İDARİ VE MALİ İŞLER DAİRESİ BAŞKANLIĞI</t>
  </si>
  <si>
    <t>06.1</t>
  </si>
  <si>
    <t>MAMUL MAL ALIMLARI</t>
  </si>
  <si>
    <t>06.2</t>
  </si>
  <si>
    <t>MENKUL SERMAYE ÜRETİM GİDERLERİ</t>
  </si>
  <si>
    <t>08.2.0.00</t>
  </si>
  <si>
    <t>06.1.6.01</t>
  </si>
  <si>
    <t>YILDIZ TEKNİK ÜNİVERSİTESİ KAMULAŞTIRMA</t>
  </si>
  <si>
    <t>NOT:</t>
  </si>
  <si>
    <t>GENEL TOPLAM (2011 + 2012 + 2013)</t>
  </si>
  <si>
    <t>Yıldız Teknik Üniversitesi Kamulaştırma</t>
  </si>
  <si>
    <t>Diğer Makine Teçhizat Alımları (600 Mak.Teç.Alm.)</t>
  </si>
  <si>
    <t>Müteahhitlik Hizmetleri (MakTeç.B.Onarım Giderleri)</t>
  </si>
  <si>
    <t>Bilgisayar Alımları (036 /600 Mak Teç.Alm.)</t>
  </si>
  <si>
    <r>
      <t xml:space="preserve">MUHTELİF İŞLER </t>
    </r>
    <r>
      <rPr>
        <b/>
        <sz val="11"/>
        <color indexed="10"/>
        <rFont val="Arial Tur"/>
        <family val="0"/>
      </rPr>
      <t>(Makine ve Teç.Alımı-Bilgi Teknolojileri-Yayın Alımı-Taşıt Alımı)</t>
    </r>
  </si>
  <si>
    <t>- Makine ve Teçhizat Alımı</t>
  </si>
  <si>
    <t>- Bilgi Teknolojileri</t>
  </si>
  <si>
    <t>- Yayın Alımı</t>
  </si>
  <si>
    <t>Yazıcı</t>
  </si>
  <si>
    <t>Mecut Eski Model Taşıt Araçlarının Büyük Bakım ve Onarımı</t>
  </si>
  <si>
    <t>Scanner</t>
  </si>
  <si>
    <t>Muhtelif Fakülte Yazılımları</t>
  </si>
  <si>
    <t>Satınalma Programı Lisans Güncelleme</t>
  </si>
  <si>
    <t>Microsoft Lisans Bedeli</t>
  </si>
  <si>
    <t>SPSS Lisans Bedeli</t>
  </si>
  <si>
    <t>: EĞİTİM - BEDEN EĞİTİMİ VE SPOR</t>
  </si>
  <si>
    <t>YENİ PROJE</t>
  </si>
  <si>
    <t>BAŞLAMA / BİTİŞ TARİHİ</t>
  </si>
  <si>
    <t>KAMULAŞTIRMA</t>
  </si>
  <si>
    <t>Kamulaştırma</t>
  </si>
  <si>
    <t>06.1 MAMUL MAL ALIMLARI</t>
  </si>
  <si>
    <t xml:space="preserve">EKONOMİK KODLARI </t>
  </si>
  <si>
    <t>AÇIKLAMASI</t>
  </si>
  <si>
    <t>06.1.2 BÜRO VE İŞYERİ MAKİNE TEÇHİZAT ALIMLARI</t>
  </si>
  <si>
    <t>06.1.3 AVADANLIK ALIMLARI</t>
  </si>
  <si>
    <t>ÜNİVERSİTE TOPLAMI</t>
  </si>
  <si>
    <t>HAZİNE YARDIMI</t>
  </si>
  <si>
    <t>Makine ve Teçhizat Alımı</t>
  </si>
  <si>
    <t>Bilgi Teknolojileri</t>
  </si>
  <si>
    <t>PROJE SAHİBİ : YILDIZ TEKNİK ÜNİVERSİTESİ</t>
  </si>
  <si>
    <t>PROJE TUTARI</t>
  </si>
  <si>
    <t>TOPLAM</t>
  </si>
  <si>
    <t>PROJE NO</t>
  </si>
  <si>
    <t>PROJE ADI</t>
  </si>
  <si>
    <t>KARAKTERİSTİK</t>
  </si>
  <si>
    <t>DIŞ</t>
  </si>
  <si>
    <t>AÇIKLAMALAR</t>
  </si>
  <si>
    <t>TUTARI</t>
  </si>
  <si>
    <t>FİNANSMAN KAYNAĞI / (T) CETVELİ SIRA NO</t>
  </si>
  <si>
    <t>(TAŞITIN CİNSİ / KULLANIM YERİ)</t>
  </si>
  <si>
    <t>Adet</t>
  </si>
  <si>
    <t>Muhtelif İşler</t>
  </si>
  <si>
    <t>Merkezi Araştırma Laboratuarı</t>
  </si>
  <si>
    <t>2014</t>
  </si>
  <si>
    <r>
      <t xml:space="preserve">YENİ PROJE </t>
    </r>
    <r>
      <rPr>
        <b/>
        <sz val="10"/>
        <rFont val="Arial Tur"/>
        <family val="0"/>
      </rPr>
      <t>MUHTELİF İŞLER</t>
    </r>
  </si>
  <si>
    <t>(203.000)</t>
  </si>
  <si>
    <t>2010K120410</t>
  </si>
  <si>
    <t>2014 YATIRIM TEKLİFİNİN</t>
  </si>
  <si>
    <t>2013 Yılı Fiyatlarıyla, Bin TL.</t>
  </si>
  <si>
    <t xml:space="preserve">EĞİTİM - YÜKSEKÖĞRETİM </t>
  </si>
  <si>
    <t>Müze Tefrişatı Projesi</t>
  </si>
  <si>
    <t>Müze Tefrişatı</t>
  </si>
  <si>
    <t>EĞİTİM - KÜLTÜR SEKTÖRÜ</t>
  </si>
  <si>
    <t>2015</t>
  </si>
  <si>
    <t>MÜZE TEFRİŞATI PROJESİ</t>
  </si>
  <si>
    <t>EĞİTİM - KÜLTÜR</t>
  </si>
  <si>
    <t xml:space="preserve">Diğer Makine Teçhizat Alımları </t>
  </si>
  <si>
    <t>06.1.7.02</t>
  </si>
  <si>
    <t>Tablo-Heykel Yapım, Alım ve Onarımları</t>
  </si>
  <si>
    <t>Eski Eser Alım ve Onarımları</t>
  </si>
  <si>
    <t>Diğer Kültür Varlığı Yapım, Alım ve Korunması Giderleri</t>
  </si>
  <si>
    <t>06.1.7.03</t>
  </si>
  <si>
    <t>06.1.7.90</t>
  </si>
  <si>
    <t>(466.000)</t>
  </si>
  <si>
    <t>MÜZE TEFRİŞATI</t>
  </si>
  <si>
    <t>SEKTÖRÜ         : EĞİTİM - KÜLTÜR</t>
  </si>
  <si>
    <t xml:space="preserve"> B.Onr.+Rest.+Tad.+Teş.+Mak. Teçh.</t>
  </si>
  <si>
    <t>2015 YATIRIM TEKLİFİ</t>
  </si>
  <si>
    <t>2015 YATIRIM TEKLİFİNİN</t>
  </si>
  <si>
    <r>
      <t xml:space="preserve">Muhtelif İşler </t>
    </r>
    <r>
      <rPr>
        <b/>
        <sz val="10"/>
        <color indexed="12"/>
        <rFont val="Arial Tur"/>
        <family val="0"/>
      </rPr>
      <t>(Makine ve Teçhizat Alımı-Yayın Alımı-Bilgi Teknolojileri-Taşıt Alımı)</t>
    </r>
  </si>
  <si>
    <t>Makine Teçh. + Bakım Onr. + Bil. Don. + Yaz. Alty. + Küt. Yay. Al. + Taşıt</t>
  </si>
  <si>
    <t>06.1.1.01                                Büro Mefruşatı Alımları</t>
  </si>
  <si>
    <t>06.1.1.02                            İşyeri Mefruşatı Alımları</t>
  </si>
  <si>
    <t>06.1.1.03                                           Okul Mefruşatı Alımları</t>
  </si>
  <si>
    <t>06.1.1.04                            Hastane  Mefruşatı Alımları</t>
  </si>
  <si>
    <t>06.1.1.05                                       Sosyal Tesis Mefruşatı Alımları</t>
  </si>
  <si>
    <t>06.1.1.90                                       Diğer Mefruşat Alımları</t>
  </si>
  <si>
    <t>06.1.2.01                                Büro Makineleri Alımları</t>
  </si>
  <si>
    <t>06.1.2.02                            Bilgisayar Alımları</t>
  </si>
  <si>
    <t>06.1.2.03                                           Tıbbi Cihaz Alımları</t>
  </si>
  <si>
    <t>06.1.2.04                            Labaratuar Cihazı Alımları</t>
  </si>
  <si>
    <t>06.1.2.05                                       İşyeri Makine Teçhizat Alımları</t>
  </si>
  <si>
    <t>06.1.2.90                                       Diğer Makine Teçhizat Alımları</t>
  </si>
  <si>
    <t>06.1.3.01                                Tamir Bakım Aletleri Alımları</t>
  </si>
  <si>
    <t>06.1.3.02                            Atölye Gereçleri Alımları</t>
  </si>
  <si>
    <t>06.1.3.03                                           Tıbbi Gereçler Alımları</t>
  </si>
  <si>
    <t>06.1.3.04                            Labaratuar Gereçleri Alımları</t>
  </si>
  <si>
    <t>06.1.3.05                                       Ziraai Gereç Alımları</t>
  </si>
  <si>
    <t>06.1.3.90                                       Diğer Avadanlık Alımları</t>
  </si>
  <si>
    <t>06.1.5 İŞ MAKİNESİ ALIMLARI</t>
  </si>
  <si>
    <t xml:space="preserve">06.1.5.01                                 Sabit İş Makineleri  Alımları                </t>
  </si>
  <si>
    <t>06.1.5.30                             Hareketli İş Makinesi Alımları</t>
  </si>
  <si>
    <t>06.1.5 İŞ MAKİNESİ ALIMLARI TOPLAMI</t>
  </si>
  <si>
    <t>06.1.6.01                                Basılı Yayın Alımları ve Yapımları</t>
  </si>
  <si>
    <t>06.1.6.02                            El Yazması Alımları ve Yapımları</t>
  </si>
  <si>
    <t>06.1.6.03                                          Elektronik Ortamda Yayın Alımları ve Yapımları</t>
  </si>
  <si>
    <t>06.1.6.04                            Görüntülü Yayın Alımları ve Yapımları</t>
  </si>
  <si>
    <t>06.1.6.90                                       Diğer Yayın Alımları ve Yapımları</t>
  </si>
  <si>
    <t>06.2.2.01                                Hammadde Alımları</t>
  </si>
  <si>
    <t xml:space="preserve">06.2.5.01                                        Kereste ve kereste Ürünleri Alımları </t>
  </si>
  <si>
    <t xml:space="preserve">06.2.6.01                                        Kağıt ve Kağıt Ürünleri Alımları </t>
  </si>
  <si>
    <t xml:space="preserve">06.2.7.01                                        Kimyevi Madde İle Kauçuk ve Plastik Ürün Alımları </t>
  </si>
  <si>
    <t>06.2.8.01                                       Metal Ürün Alımları</t>
  </si>
  <si>
    <t>06.2.9.01                            Diğer Alımlar</t>
  </si>
  <si>
    <t>06.3.1.01                                Bilgisayar Yazılım Alımları</t>
  </si>
  <si>
    <t>06.3.2.01                           Harita Alımları</t>
  </si>
  <si>
    <t>06.3.2.02                                          Plan Proje Alımları</t>
  </si>
  <si>
    <t>06.3.3.01                            Lisans Alımları</t>
  </si>
  <si>
    <t>06.3.4.01                                Patent Alımları</t>
  </si>
  <si>
    <t>06.3.9.01                           Diğer Fikri Hak Alımları</t>
  </si>
  <si>
    <t>06.6.7.01                                Müteahhitlik Hizmetleri</t>
  </si>
  <si>
    <t>06.6.9.01                           Diğer Giderler</t>
  </si>
  <si>
    <t>06.9.9.01                           Diğer Sermaye Giderleri</t>
  </si>
  <si>
    <r>
      <t>Talep edilen</t>
    </r>
    <r>
      <rPr>
        <b/>
        <sz val="10"/>
        <color indexed="10"/>
        <rFont val="Arial Tur"/>
        <family val="0"/>
      </rPr>
      <t xml:space="preserve"> taşıtlar hibe ile karşılanacak</t>
    </r>
    <r>
      <rPr>
        <b/>
        <sz val="10"/>
        <rFont val="Arial Tur"/>
        <family val="0"/>
      </rPr>
      <t xml:space="preserve"> olup, toplama dahil edilmemiştir.</t>
    </r>
  </si>
  <si>
    <t>B.Onr.+Rest.+Tad.+Teş.+Mak. Teçh.</t>
  </si>
  <si>
    <t>06.1.7 KÜLTÜR VARLIĞI YAPIMLARI ALIMLARI VE KORUNMASI GİDERLERİ TOPLAMI</t>
  </si>
  <si>
    <t xml:space="preserve">06.1.7 KÜLTÜR VARLIĞI YAPIMLARI ALIMLARI VE KORUNMASI GİDERLERİ </t>
  </si>
  <si>
    <t xml:space="preserve">06.1.7.02                                Tablo-Heykel Yapım, Alım ve Onarımları
</t>
  </si>
  <si>
    <t xml:space="preserve">06.1.7.03                            Eski Eser Alım ve Onarımları
</t>
  </si>
  <si>
    <t xml:space="preserve">06.1.7.90                   Diğer Kültür Varlığı Yapım, Alım ve Korunması Giderleri
</t>
  </si>
  <si>
    <t>2011 Yılı Fiyatlarıyla, Bin TL.</t>
  </si>
  <si>
    <t>: EĞİTİM - KÜLTÜR</t>
  </si>
  <si>
    <t xml:space="preserve">2011K120410 </t>
  </si>
  <si>
    <t>: DKH-TEKNOLOJİK ARAŞTIRMA</t>
  </si>
  <si>
    <t>TABLO-7 : PROJE İZLEME FORMU</t>
  </si>
  <si>
    <t xml:space="preserve">SEKTÖR                            </t>
  </si>
  <si>
    <t xml:space="preserve">PROJE SAHİBİ KURULUŞ </t>
  </si>
  <si>
    <t xml:space="preserve">                    YERİ</t>
  </si>
  <si>
    <t>İSTANBUL / BEŞİKTAŞ - ESENLER - ŞİŞLİ</t>
  </si>
  <si>
    <t>BAŞLAMA/BİTİŞ TARİHİ</t>
  </si>
  <si>
    <t>YATIRIMIN YILLAR İTİBARİYLE GELİŞİMİ</t>
  </si>
  <si>
    <t>(Cari Fiyatlarla, Bin TL.)</t>
  </si>
  <si>
    <t>YILLAR</t>
  </si>
  <si>
    <t>PROGRAM ÖDENEĞİ</t>
  </si>
  <si>
    <t>REVİZE ÖDENEK</t>
  </si>
  <si>
    <t>HARCAMA</t>
  </si>
  <si>
    <t>PROGRAMA GİRİŞ YILI</t>
  </si>
  <si>
    <t>GERÇEKLEŞME YÜZDESİ (*)</t>
  </si>
  <si>
    <t>TABLO-10: TAŞIT  LİSTESİ (*)</t>
  </si>
  <si>
    <t>SEKTÖR  : EĞİTİM</t>
  </si>
  <si>
    <t>EĞİTİM</t>
  </si>
  <si>
    <t>KURULUŞ: YILDIZ TEKNİK ÜNİVERSİTESİ</t>
  </si>
  <si>
    <t>SIRA NO</t>
  </si>
  <si>
    <t>TAŞITIN CİNSİ</t>
  </si>
  <si>
    <t>MEVCUT</t>
  </si>
  <si>
    <t>TALEP EDİLEN</t>
  </si>
  <si>
    <t>ADET</t>
  </si>
  <si>
    <t>MODELİ</t>
  </si>
  <si>
    <t>T2</t>
  </si>
  <si>
    <t>Binek otomobil</t>
  </si>
  <si>
    <t xml:space="preserve">Bütçe </t>
  </si>
  <si>
    <t>Hibe</t>
  </si>
  <si>
    <t>T5</t>
  </si>
  <si>
    <t>Minibüs (Sürücü dahil en fazla 15 kişilik)</t>
  </si>
  <si>
    <t>Fon</t>
  </si>
  <si>
    <t>T7</t>
  </si>
  <si>
    <t>Pick-up (Kamyonet, şöför dahil 3 veya 6 kişilik)</t>
  </si>
  <si>
    <t xml:space="preserve">Fon </t>
  </si>
  <si>
    <t>T9</t>
  </si>
  <si>
    <t>Panel</t>
  </si>
  <si>
    <t>T10</t>
  </si>
  <si>
    <t>Midibüs (Sürücü dahil en fazla 26 kişilik)</t>
  </si>
  <si>
    <t>T11-a</t>
  </si>
  <si>
    <t>Otobüs (Sürücü dahil en az 27, en fazla 40 kişilik)</t>
  </si>
  <si>
    <t>T11-b</t>
  </si>
  <si>
    <t>Otobüs (Sürücü dahil en az 41 kişilik)</t>
  </si>
  <si>
    <t>Ambulans (Tıbbi donanımlı)</t>
  </si>
  <si>
    <t>MEVCUT TAŞITLAR TOPLAMI</t>
  </si>
  <si>
    <t>HİBE KARŞILIĞI ALINACAK ARAÇLAR</t>
  </si>
  <si>
    <t>TALEP EDİLEN ARAÇ TOPLAMI</t>
  </si>
  <si>
    <t>Sıra No</t>
  </si>
  <si>
    <t>Taşıtın Cinsi</t>
  </si>
  <si>
    <t>2-</t>
  </si>
  <si>
    <t>3-</t>
  </si>
  <si>
    <t>Station-Wagon</t>
  </si>
  <si>
    <t>4-</t>
  </si>
  <si>
    <t>Arazi binek (En az 4, en fazla 8 kişilik)</t>
  </si>
  <si>
    <t>5-</t>
  </si>
  <si>
    <t>6-</t>
  </si>
  <si>
    <t>Kaptıkaçtı (Arazi hizmetleri için)</t>
  </si>
  <si>
    <t>7-</t>
  </si>
  <si>
    <t>8-</t>
  </si>
  <si>
    <t>9-</t>
  </si>
  <si>
    <t>10-</t>
  </si>
  <si>
    <t>11-a</t>
  </si>
  <si>
    <t>11-b</t>
  </si>
  <si>
    <t>12-</t>
  </si>
  <si>
    <t>Kamyon (Şasi-kabin tam yüklü ağırlığı en az 3.501 Kg)</t>
  </si>
  <si>
    <t>13-</t>
  </si>
  <si>
    <t>Kamyon (Şasi-kabin tam yüklü ağırlığı en az 12.000 Kg)</t>
  </si>
  <si>
    <t>14-</t>
  </si>
  <si>
    <t>Kamyon (Şasi-kabin tam yüklü ağırlığı en az 17.000 Kg)</t>
  </si>
  <si>
    <t>15-</t>
  </si>
  <si>
    <t>16-</t>
  </si>
  <si>
    <t>Ambulans (Arazi hizmetleri için)</t>
  </si>
  <si>
    <t>17-</t>
  </si>
  <si>
    <t>Pick-up (Kamyonet, cenaze arabası yapılmak üzere)</t>
  </si>
  <si>
    <t>18-</t>
  </si>
  <si>
    <t>Motorsiklet (En fazla 600 cc.lik)</t>
  </si>
  <si>
    <t>19-</t>
  </si>
  <si>
    <t>Motorsiklet (En az 601 cc.lik)</t>
  </si>
  <si>
    <t>20-</t>
  </si>
  <si>
    <t>Bisiklet</t>
  </si>
  <si>
    <t>21-a</t>
  </si>
  <si>
    <t>Güvenlik önlemli binek otomobil (Cinsi ve fiyatı Maliye Bakanlığınca belirlenir.)</t>
  </si>
  <si>
    <t>21-b</t>
  </si>
  <si>
    <t>Güvenlik önlemli servis taşıtı (Cinsi ve fiyatı Maliye Bakanlığınca belirlenir.)</t>
  </si>
  <si>
    <t>22-</t>
  </si>
  <si>
    <t>Diğer taşıtlar (Cinsi ve fiyatı Maliye Bakanlığınca belirlenir.)</t>
  </si>
  <si>
    <t xml:space="preserve">           2- Bu cetvelde belirlenen azami satın alma bedelleri, her türlü vergi öncesi bedellerdir. </t>
  </si>
  <si>
    <t xml:space="preserve">           4- Cumhurbaşkanlığı tarafından edinilecek 21-a, 21-b ve 22 sıra nolu taşıtların cinsi ve fiyatı Cumhurbaşkanlığı Genel Sekreterliğince belirlenir. </t>
  </si>
  <si>
    <t>Tablo-12: KAMULAŞTIRMA HARCAMALARININ PROJE BAZINDA DAĞILIMI</t>
  </si>
  <si>
    <t xml:space="preserve"> KURULUŞ</t>
  </si>
  <si>
    <t>YER                                     (İL VE İLÇE)</t>
  </si>
  <si>
    <t>KAMULAŞTIRMA TOPLAMI</t>
  </si>
  <si>
    <t>2009 SONUNA KADAR TAHMİNİ KÜMÜLATİF  KAMULAŞTIRMA HARCAMASI</t>
  </si>
  <si>
    <t>KAMULAŞTIRMA TEKLİFİ</t>
  </si>
  <si>
    <t>(KURULUŞ )  TOPLAMI</t>
  </si>
  <si>
    <t xml:space="preserve">  DEVAM  EDEN PROJELER </t>
  </si>
  <si>
    <t xml:space="preserve">  YENİ PROJELER </t>
  </si>
  <si>
    <r>
      <t>( 1 )</t>
    </r>
    <r>
      <rPr>
        <b/>
        <sz val="10"/>
        <rFont val="Arial"/>
        <family val="2"/>
      </rPr>
      <t xml:space="preserve"> Esenler Belediyesinin Davutpaşa Kampusümüzün etrafına yapmış olduğu yol nedeniyle, zorunlu olarak yol hizasında güvenlik duvarı yaptırılmış, kurumumuz adına açılan davalardan sahibi önceden belli olmayan arsaların güvenlik duvarı içerisinde kaldığı anlaşılmıştır. Kişi ve kurumlar tarafından arsa bedellerinin mahkeme yolu ile tahsili durumunda; mahkemenin süresine bağlı olarak faiz, mahkeme ve icra masrafları, avukatlık ücretleri gibi masraflarla birlikte ödenmesi gereken bedel kamulaştırma bedelinin çok üzerinde oluşmaktadır. Bu nedenle arsa bedellerinin talep edilmesi halinde, dava konusu olmadan kişi ve kurumlarla uzlaşma yoluna gidebilmek amacıyla kamulaştırılabilmesi için teklif edilmiştir.</t>
    </r>
  </si>
  <si>
    <r>
      <t>( 2 ) Yıldız Teknik Üniversitesinin Kamulaştırma Ödeneği</t>
    </r>
    <r>
      <rPr>
        <b/>
        <sz val="10"/>
        <rFont val="Arial Tur"/>
        <family val="2"/>
      </rPr>
      <t xml:space="preserve">; Tablo-12'de tavan rakamları içerisinde kalınmak suretiyle </t>
    </r>
    <r>
      <rPr>
        <b/>
        <sz val="10"/>
        <color indexed="10"/>
        <rFont val="Arial Tur"/>
        <family val="0"/>
      </rPr>
      <t>2010 yılı için 10.- TL., 2011 yılı için 10.- TL., 2012 yılı için 10.- TL.</t>
    </r>
    <r>
      <rPr>
        <b/>
        <sz val="10"/>
        <rFont val="Arial Tur"/>
        <family val="2"/>
      </rPr>
      <t xml:space="preserve"> olarak teklif edilmiş olup, Tablo-1 ve Tablo-2 de </t>
    </r>
    <r>
      <rPr>
        <b/>
        <sz val="10"/>
        <color indexed="10"/>
        <rFont val="Arial Tur"/>
        <family val="0"/>
      </rPr>
      <t>gösterilmemiştir</t>
    </r>
    <r>
      <rPr>
        <b/>
        <sz val="10"/>
        <rFont val="Arial Tur"/>
        <family val="2"/>
      </rPr>
      <t>.</t>
    </r>
  </si>
  <si>
    <t>SEKTÖRLER</t>
  </si>
  <si>
    <t>DIŞ PARA DEFLATÖRÜ</t>
  </si>
  <si>
    <t>TARIM</t>
  </si>
  <si>
    <t>MADENCİLİK</t>
  </si>
  <si>
    <t>İMALAT</t>
  </si>
  <si>
    <t>ENERJİ</t>
  </si>
  <si>
    <t>ULAŞTIRMA</t>
  </si>
  <si>
    <t>TURİZM</t>
  </si>
  <si>
    <t>KONUT</t>
  </si>
  <si>
    <t>SAĞLIK</t>
  </si>
  <si>
    <t>D. HİZMETLER</t>
  </si>
  <si>
    <t>Açıklama :</t>
  </si>
  <si>
    <t>2. Kamu sabit sermaye yatırım deflatörleri sektördeki toplam(bina, makine-teçhizat) yatırım harcamaları içindir.</t>
  </si>
  <si>
    <t>Basılı yayın Alımları ve Yapımları</t>
  </si>
  <si>
    <t>06.1.3.05</t>
  </si>
  <si>
    <t>Zirai Gereç Alımları</t>
  </si>
  <si>
    <t>38.10.09.04</t>
  </si>
  <si>
    <t>Mobilya Takımı</t>
  </si>
  <si>
    <t>Perde</t>
  </si>
  <si>
    <t>Yazı Tahtası</t>
  </si>
  <si>
    <t>Öğrenci Sırası</t>
  </si>
  <si>
    <t>Arşiv Dolabı</t>
  </si>
  <si>
    <t>Sandalye</t>
  </si>
  <si>
    <t>Akıllı Tahta</t>
  </si>
  <si>
    <t xml:space="preserve">Fotokopi </t>
  </si>
  <si>
    <t>Telefon Santrali</t>
  </si>
  <si>
    <t>Evrak İmha Makinası</t>
  </si>
  <si>
    <t>Server Alımı</t>
  </si>
  <si>
    <t>Kablosuz Erişim Cihazı Alımı</t>
  </si>
  <si>
    <t>Sanat Tasarım Fakültesi için Muhtelif Laboratuvar Cihazı</t>
  </si>
  <si>
    <t>Kimya Metalurji Fakültesi için Muhtelif Laboratuvar Cihazı</t>
  </si>
  <si>
    <t>Elektrik Elektronik Fak. için Muhtelif Laboratuvar Cihazı</t>
  </si>
  <si>
    <t>Fen Edebiyat Fakültesi için Muhtelif Laboratuvar Cihazı</t>
  </si>
  <si>
    <t>Gemi İnşaatı Fakültesi için Muhtelif Laboratuvar Cihazı</t>
  </si>
  <si>
    <t>Makine Fakültesi için Muhtelif Laboratuvar Cihazı</t>
  </si>
  <si>
    <t>İnşaat Fakültesi için Muhtelif Laboratuvar Cihazı</t>
  </si>
  <si>
    <t>Mimarlık Fakültesi için Muhtelif Malzeme Alımı</t>
  </si>
  <si>
    <t>İktisat Fakültesi için Muhtelif Malzeme Alımı</t>
  </si>
  <si>
    <t>Eğitim Fakültesi için Muhtelif Malzeme Alımı</t>
  </si>
  <si>
    <t xml:space="preserve">Barkovizyon </t>
  </si>
  <si>
    <t>Barkovizyon Perdesi</t>
  </si>
  <si>
    <t xml:space="preserve">Klima Salon Tipi </t>
  </si>
  <si>
    <t xml:space="preserve">Klima Duvar Tipi </t>
  </si>
  <si>
    <t>Ses ve Işık Sistemi</t>
  </si>
  <si>
    <t>Muhtelif Cihaz (Demirbaş Alımı)</t>
  </si>
  <si>
    <t>Jenaratör Alımı</t>
  </si>
  <si>
    <t>Yangın Alarm Sistemi</t>
  </si>
  <si>
    <t>Kamera Sistemi</t>
  </si>
  <si>
    <t>Tamir Araç Gereçleri</t>
  </si>
  <si>
    <t>Bahçe Malzemesi Gereçleri</t>
  </si>
  <si>
    <t>BAP Yazılımı</t>
  </si>
  <si>
    <t xml:space="preserve">Koltuk Takımı </t>
  </si>
  <si>
    <t xml:space="preserve">Masa </t>
  </si>
  <si>
    <t>Sehpa</t>
  </si>
  <si>
    <t>Dolap</t>
  </si>
  <si>
    <t>Tablo</t>
  </si>
  <si>
    <t xml:space="preserve">Heykel </t>
  </si>
  <si>
    <t xml:space="preserve">Altın Varak </t>
  </si>
  <si>
    <t>Vazo</t>
  </si>
  <si>
    <t>Avize</t>
  </si>
  <si>
    <t>İDA-A3</t>
  </si>
  <si>
    <t>İDA-A3H6</t>
  </si>
  <si>
    <t>PH6- Akademik ve idari personelimizin ve öğrencilerimizin sportif faaliyetlerini daha etkin olarak üniversite içinde gerçekleştirebilmeleri için davutpaşa kampüsüne bir statyum yapmak.</t>
  </si>
  <si>
    <t>2013 DEFL</t>
  </si>
  <si>
    <t>PROJE NO.</t>
  </si>
  <si>
    <t>BÜTÇE TÜRÜ</t>
  </si>
  <si>
    <t>EK ÖDENEK</t>
  </si>
  <si>
    <t>EKLENEN</t>
  </si>
  <si>
    <t>AKTARMA</t>
  </si>
  <si>
    <t>LİKİD KARŞILIĞI</t>
  </si>
  <si>
    <t>AKREDİTİF ARTIĞI</t>
  </si>
  <si>
    <t>DÜŞÜLEN</t>
  </si>
  <si>
    <t>İLK 6 AY KESİN</t>
  </si>
  <si>
    <t>YIL SONU TAHMİNİ</t>
  </si>
  <si>
    <t>2009 Yılı Fiyatlarıyla, Bin TL.</t>
  </si>
  <si>
    <r>
      <t xml:space="preserve">2009 YILI ÖDENEĞİ </t>
    </r>
    <r>
      <rPr>
        <b/>
        <sz val="10"/>
        <color indexed="10"/>
        <rFont val="Arial Tur"/>
        <family val="0"/>
      </rPr>
      <t>(1)</t>
    </r>
  </si>
  <si>
    <r>
      <t xml:space="preserve">2009 YILI REVİZE ÖDENEĞİ </t>
    </r>
    <r>
      <rPr>
        <b/>
        <sz val="10"/>
        <color indexed="10"/>
        <rFont val="Arial Tur"/>
        <family val="0"/>
      </rPr>
      <t>(1)</t>
    </r>
  </si>
  <si>
    <r>
      <t xml:space="preserve">2009 YILI HARCAMA (KESİN) </t>
    </r>
    <r>
      <rPr>
        <b/>
        <sz val="10"/>
        <color indexed="10"/>
        <rFont val="Arial Tur"/>
        <family val="0"/>
      </rPr>
      <t>(1)</t>
    </r>
  </si>
  <si>
    <t>YIL SONU KESİN HARCAMA</t>
  </si>
  <si>
    <t>2011 YILI PROGRAM ÖDENEĞİ</t>
  </si>
  <si>
    <t>2011 YILI REVİZE ÖDENEĞİ</t>
  </si>
  <si>
    <t xml:space="preserve">Muhtelif İşler </t>
  </si>
  <si>
    <t>2011H036320</t>
  </si>
  <si>
    <t>(333)</t>
  </si>
  <si>
    <t>(149)</t>
  </si>
  <si>
    <t>(225)</t>
  </si>
  <si>
    <t>(203)</t>
  </si>
  <si>
    <t>(74)</t>
  </si>
  <si>
    <t>(466)</t>
  </si>
  <si>
    <t>SEKTÖRÜ         : EĞİTİM-KÜLTÜR</t>
  </si>
  <si>
    <t>ARŞ-A1</t>
  </si>
  <si>
    <t>ARŞ-A1H1</t>
  </si>
  <si>
    <t>Hibe (Üniversite Hizmetlerinde Kullanılacak)</t>
  </si>
  <si>
    <r>
      <rPr>
        <b/>
        <sz val="10"/>
        <color indexed="10"/>
        <rFont val="Arial"/>
        <family val="2"/>
      </rPr>
      <t xml:space="preserve">(*) </t>
    </r>
    <r>
      <rPr>
        <b/>
        <sz val="10"/>
        <rFont val="Arial"/>
        <family val="2"/>
      </rPr>
      <t>Taşıt sayısı belirlenirken, tahmini taşıt alım bedellerinin her türlü vergi öncesi azami satın alma bedelleri olduğu dikkate alınmalıdır.</t>
    </r>
  </si>
  <si>
    <t>2016</t>
  </si>
  <si>
    <t>2014 Yılı Fiyatlarıyla, Bin TL.</t>
  </si>
  <si>
    <t>2016 YATIRIM TEKLİFİ</t>
  </si>
  <si>
    <t>2012H040230</t>
  </si>
  <si>
    <t>2012-2016</t>
  </si>
  <si>
    <t>GENEL TOPLAM (2014-2016)</t>
  </si>
  <si>
    <t>2016 YATIRIM TEKLİFİNİN</t>
  </si>
  <si>
    <t>(96)</t>
  </si>
  <si>
    <t>2013 YILI PROGRAM ÖDENEĞİ</t>
  </si>
  <si>
    <t>2013 YILI REVİZE ÖDENEĞİ</t>
  </si>
  <si>
    <t xml:space="preserve">Merkez Laboratuvarı için Muhtelif Laboratuvar Cihazı </t>
  </si>
  <si>
    <t>Adobe Lisans Bedeli</t>
  </si>
  <si>
    <t xml:space="preserve"> 2014 Yılı Fiyatlarıyla, Bin TL</t>
  </si>
  <si>
    <t>Cari Fiyatlarla, TL</t>
  </si>
  <si>
    <t>1-a (*)</t>
  </si>
  <si>
    <t>1-b (**)</t>
  </si>
  <si>
    <t>Pick-up (Kamyonet, şoför dahil 3 veya 6 kişilik)</t>
  </si>
  <si>
    <t>Pick-up (Kamyonet, arazi hizmetleri için şoför dahil 3 veya 6 kişilik)</t>
  </si>
  <si>
    <t>B. Onr. + Tad. + Rest. + Tan.+ Teş.+Mak.Teçh.</t>
  </si>
  <si>
    <r>
      <t xml:space="preserve">Muhtelif İşler </t>
    </r>
    <r>
      <rPr>
        <b/>
        <sz val="12"/>
        <color indexed="10"/>
        <rFont val="Arial Tur"/>
        <family val="0"/>
      </rPr>
      <t>( 2 )</t>
    </r>
  </si>
  <si>
    <t xml:space="preserve">     a) 2014'de Bitenler</t>
  </si>
  <si>
    <t xml:space="preserve">     b) 2014'den Sonraya Kalanlar</t>
  </si>
  <si>
    <r>
      <t>İleri Arş+Mak.Teçh.+ İnş.</t>
    </r>
    <r>
      <rPr>
        <sz val="12"/>
        <color indexed="10"/>
        <rFont val="Arial Tur"/>
        <family val="0"/>
      </rPr>
      <t>(6000 m</t>
    </r>
    <r>
      <rPr>
        <vertAlign val="superscript"/>
        <sz val="12"/>
        <color indexed="10"/>
        <rFont val="Arial Tur"/>
        <family val="0"/>
      </rPr>
      <t>2</t>
    </r>
    <r>
      <rPr>
        <sz val="12"/>
        <color indexed="10"/>
        <rFont val="Arial Tur"/>
        <family val="0"/>
      </rPr>
      <t>)</t>
    </r>
  </si>
  <si>
    <r>
      <t xml:space="preserve">Rektörlük Bilimsel Araştırma Projeleri </t>
    </r>
    <r>
      <rPr>
        <b/>
        <sz val="12"/>
        <color indexed="10"/>
        <rFont val="Arial Tur"/>
        <family val="0"/>
      </rPr>
      <t>( 1 )</t>
    </r>
  </si>
  <si>
    <t>2014 SONUNA KADAR TAHMİNİ KÜMÜLATİF HARCAMA</t>
  </si>
  <si>
    <t>2017 YILI YATIRIM TEKLİFİ (Toplam)</t>
  </si>
  <si>
    <t>2015 Yılı Fiyatlarıyla, Bin TL.</t>
  </si>
  <si>
    <t>2017 YATIRIM TEKLİFİ</t>
  </si>
  <si>
    <r>
      <t xml:space="preserve">TABLO-2: YATIRIM PROJELERİ LİSTESİ (2015 - 2017) </t>
    </r>
    <r>
      <rPr>
        <b/>
        <sz val="14"/>
        <color indexed="10"/>
        <rFont val="Arial Tur"/>
        <family val="0"/>
      </rPr>
      <t>(TAVAN TEKLİFİ)</t>
    </r>
  </si>
  <si>
    <t xml:space="preserve">     a) 2015'de Bitenler</t>
  </si>
  <si>
    <t xml:space="preserve">     b) 2015'den Sonraya Kalanlar</t>
  </si>
  <si>
    <t>GENEL TOPLAM (2015-2017)</t>
  </si>
  <si>
    <t>4734 sayılı Kamu İhale Kanunu kapsamında sari ihalesi yapılan projeler ve 2015-2017 döneminde bu projeler için taahhüt edilen ödemeler dipnot ile belirtilecektir.</t>
  </si>
  <si>
    <t>2015-2015</t>
  </si>
  <si>
    <t>2011-2017</t>
  </si>
  <si>
    <t>2017</t>
  </si>
  <si>
    <t>TAV AN TEKLİFİ</t>
  </si>
  <si>
    <r>
      <rPr>
        <b/>
        <sz val="10"/>
        <color indexed="10"/>
        <rFont val="Arial Tur"/>
        <family val="0"/>
      </rPr>
      <t xml:space="preserve">YENİ PROJE </t>
    </r>
    <r>
      <rPr>
        <b/>
        <sz val="10"/>
        <rFont val="Arial Tur"/>
        <family val="0"/>
      </rPr>
      <t>MÜZE TEFRİŞATI</t>
    </r>
  </si>
  <si>
    <r>
      <t xml:space="preserve">- Taşıt Alımı </t>
    </r>
    <r>
      <rPr>
        <sz val="11"/>
        <color indexed="10"/>
        <rFont val="Arial Tur"/>
        <family val="0"/>
      </rPr>
      <t>yurtiçi hibe olarak karşılanacak</t>
    </r>
    <r>
      <rPr>
        <sz val="11"/>
        <rFont val="Arial Tur"/>
        <family val="0"/>
      </rPr>
      <t xml:space="preserve"> olup, </t>
    </r>
    <r>
      <rPr>
        <sz val="11"/>
        <color indexed="10"/>
        <rFont val="Arial Tur"/>
        <family val="0"/>
      </rPr>
      <t>toplama dahil değildir</t>
    </r>
    <r>
      <rPr>
        <sz val="11"/>
        <rFont val="Arial Tur"/>
        <family val="0"/>
      </rPr>
      <t>.)</t>
    </r>
  </si>
  <si>
    <t>2014-2017</t>
  </si>
  <si>
    <t>İnşaat (Koşuyolları ve Tribünler Suni Çim Futbol sahası)</t>
  </si>
  <si>
    <t>Not:  2014 Yılında Projenin tamamlanabilmesi için 2.442.TL. ek ödenek talebinde bulunuldu  Kalkınma Bakanlığından .</t>
  </si>
  <si>
    <t>2017 YATIRIM TEKLİFİNİN</t>
  </si>
  <si>
    <t>Mobil İmza Yazılımı</t>
  </si>
  <si>
    <t>Lojman Takip Yazılımı</t>
  </si>
  <si>
    <t>T-2</t>
  </si>
  <si>
    <t>Binek Otomobil ( Üniversite  Hizmetlerinde Kullanılmak Üzere  ( Hibe)</t>
  </si>
  <si>
    <t>GENEL TOPLAM (2013 + 2014 + 2015)</t>
  </si>
  <si>
    <t>2015 YILI TAVAN TEKLFİ</t>
  </si>
  <si>
    <t>2016 YILI TAVAN TEKLİFİ</t>
  </si>
  <si>
    <t>TAVAN  TEKLİFİ</t>
  </si>
  <si>
    <r>
      <t>YILDIZ TEKNİK ÜNİVERSİTESİ 2015-2017 YILI YATIRIM PROGRAMI</t>
    </r>
    <r>
      <rPr>
        <b/>
        <sz val="12"/>
        <color indexed="10"/>
        <rFont val="Arial Tur"/>
        <family val="0"/>
      </rPr>
      <t xml:space="preserve"> (KURUM TEKLİFİ)</t>
    </r>
  </si>
  <si>
    <t xml:space="preserve">hazine </t>
  </si>
  <si>
    <t>488,0</t>
  </si>
  <si>
    <t>(120)</t>
  </si>
  <si>
    <t>Tablo- 4:   2015 YILI YATIRIM PROJELERİNİN STRATEJİK PLAN VE PERFORMANS PROGRAMI İLE İLİŞKİSİ</t>
  </si>
  <si>
    <t>(1) 2015 yılı yatırım projelerinin stratejik plan ve 2015 yılı performans programında yer alan ilgili amaç, hedef ve performans hedefi numaraları/kodları gösterilecektir.</t>
  </si>
  <si>
    <t>2014 YILI PROGRAM ÖDENEĞİ</t>
  </si>
  <si>
    <t>2014 YILI REVİZE ÖDENEĞİ</t>
  </si>
  <si>
    <t>(488)</t>
  </si>
  <si>
    <t>2014H030940</t>
  </si>
  <si>
    <t>T02</t>
  </si>
  <si>
    <t>Binek Otomobil</t>
  </si>
  <si>
    <t>2015 YILI YATIRIM PROGRAMINA TEKLİF EDİLECEK PROJE BİLGİLERİ</t>
  </si>
  <si>
    <t>No</t>
  </si>
  <si>
    <t>İstenilen Bilgi</t>
  </si>
  <si>
    <t>Doldurulacak Alan</t>
  </si>
  <si>
    <t>I. GENEL BİLGİLER</t>
  </si>
  <si>
    <t>Proje Adı</t>
  </si>
  <si>
    <t>Yatırım Kategorisi</t>
  </si>
  <si>
    <t>Seçenekler</t>
  </si>
  <si>
    <t>Seçilen</t>
  </si>
  <si>
    <t>Kamu Yatırım Programında Yer Alan Proje</t>
  </si>
  <si>
    <t>Özel Amaçlı Merkezi Programlardan (Köydes)</t>
  </si>
  <si>
    <t>Tamamı Yereldeki İdari Birimlerin Kaynaklarından</t>
  </si>
  <si>
    <t>Teşvik Belgeli Özel Sektör Yatırımı</t>
  </si>
  <si>
    <t>Uluslararası Kuruluşlardan (Dünya Bankası)</t>
  </si>
  <si>
    <t>Vatandaş - Devlet İşbirliği Kapsamında Yapılan</t>
  </si>
  <si>
    <t>Proje Uygulayıcısı Kuruluş Türü</t>
  </si>
  <si>
    <t>Üniversiteler</t>
  </si>
  <si>
    <t>Proje Uygulayıcısı Kuruluş</t>
  </si>
  <si>
    <t>Projenin Durumu</t>
  </si>
  <si>
    <t>Devam Eden Proje</t>
  </si>
  <si>
    <t>Proje No</t>
  </si>
  <si>
    <t>Proje Yeri</t>
  </si>
  <si>
    <t>(Birden Fazla Seçebilirsiniz)</t>
  </si>
  <si>
    <t>Beşiktaş</t>
  </si>
  <si>
    <t>Esenler</t>
  </si>
  <si>
    <t>Kadıköy</t>
  </si>
  <si>
    <t>Şişli</t>
  </si>
  <si>
    <t>Fatih</t>
  </si>
  <si>
    <t>Proje Türü</t>
  </si>
  <si>
    <t>Altyapı, Çevre Düzenlemesi</t>
  </si>
  <si>
    <t>Araştırma Geliştirme</t>
  </si>
  <si>
    <t xml:space="preserve">Bakım, Onarım, Tadilat </t>
  </si>
  <si>
    <t>Diğer</t>
  </si>
  <si>
    <t>Donanım, Yazılım</t>
  </si>
  <si>
    <t>Etüd Proje</t>
  </si>
  <si>
    <t>Hizmet Alımı</t>
  </si>
  <si>
    <t>İnşaat, Yapım</t>
  </si>
  <si>
    <t>Makine ve Teçhizat, Donatım</t>
  </si>
  <si>
    <t>Mal Alımı</t>
  </si>
  <si>
    <t>Proje Fikrinin Geliştirimesinde Uygulanan Yöntem</t>
  </si>
  <si>
    <t>İhtiyaç Analizi</t>
  </si>
  <si>
    <t>Olanak/Fırsat Etüdü</t>
  </si>
  <si>
    <t>Soru Analizi</t>
  </si>
  <si>
    <t>Fizibilitesi Varsa İşaretleyiniz</t>
  </si>
  <si>
    <t>Yok.</t>
  </si>
  <si>
    <t>II. UYGULAMA BİLGİLERİ</t>
  </si>
  <si>
    <t>Proje Özeti</t>
  </si>
  <si>
    <t>Projenin Önem Düzeyi</t>
  </si>
  <si>
    <t>1. Derece (Acil)</t>
  </si>
  <si>
    <t>2. Derece (Zorunlu)</t>
  </si>
  <si>
    <t>3. Derece (Faydalı)</t>
  </si>
  <si>
    <t>Projenin Tamamlanma Düzeyi</t>
  </si>
  <si>
    <t>1. Başlanmayan</t>
  </si>
  <si>
    <t>2. İhale Aşamasında</t>
  </si>
  <si>
    <t>3. Devam Eden (%1-25)</t>
  </si>
  <si>
    <t>4. Devam Eden (%26-50)</t>
  </si>
  <si>
    <t>5. Devam Eden (%51-75)</t>
  </si>
  <si>
    <t>6. Devam Eden (%76-99)</t>
  </si>
  <si>
    <t>7. Biten</t>
  </si>
  <si>
    <t>Projenin Süresi (Ay)</t>
  </si>
  <si>
    <t>12 Ay</t>
  </si>
  <si>
    <t>Projenin Başlama Tarihi</t>
  </si>
  <si>
    <t>Projenin Bitiş Tarihi</t>
  </si>
  <si>
    <t>III. MALİ BİLGİLERİ</t>
  </si>
  <si>
    <t>Toplam Proje Tutarı (TL.)</t>
  </si>
  <si>
    <t>Merkezi Bütçe (TL.)</t>
  </si>
  <si>
    <t>İç Kredi (TL.)</t>
  </si>
  <si>
    <t>Dış Kredi (TL.)</t>
  </si>
  <si>
    <t>Öz Kaynak (TL.)</t>
  </si>
  <si>
    <t>Hibe (TL.)</t>
  </si>
  <si>
    <t>Önceki Yıllar Toplam Harcama Tutarı (TL.)</t>
  </si>
  <si>
    <t>2015 Yılı Proje Teklif Tutarı (TL.)</t>
  </si>
  <si>
    <t>2016 Yılı Proje Teklif Tutarı (TL.)</t>
  </si>
  <si>
    <t>2017 Yılı Proje Teklif Tutarı (TL.)</t>
  </si>
  <si>
    <t>IV. 2014 YILI PROGRAM BİLGİLERİ (2014 Yılı Program Metnine www.stg.yildiz.edu.tr Adresinde Duyurularda Bulabilirsiniz)</t>
  </si>
  <si>
    <t>Gelişme Ekseni</t>
  </si>
  <si>
    <t>2.2.1. NİTELİKLİ İNSAN, GÜÇLÜ TOPLUM</t>
  </si>
  <si>
    <t>Alt Gelişme Ekseni</t>
  </si>
  <si>
    <t>Politik Önceliği</t>
  </si>
  <si>
    <t>Tedbirler</t>
  </si>
  <si>
    <t>V. DİĞER BİLGİLERİ</t>
  </si>
  <si>
    <t>İlişkili Olduğu Bölgesel Plan</t>
  </si>
  <si>
    <t>Doğu Anadolu Projesi</t>
  </si>
  <si>
    <t>Doğu Karadeniz Bölgesel Gelişme Planı</t>
  </si>
  <si>
    <t>İlgisi Yoktur</t>
  </si>
  <si>
    <t>Yeşilırmak Havza Gelişim Projesi</t>
  </si>
  <si>
    <t>Zonguldak, Bartın Karabük Bölgesel Gelişim Projesi</t>
  </si>
  <si>
    <t>Sektörü</t>
  </si>
  <si>
    <t>Diğer Kamu Hizmetleri</t>
  </si>
  <si>
    <t>Eğitim</t>
  </si>
  <si>
    <t>Enerji</t>
  </si>
  <si>
    <t>Haberleşme</t>
  </si>
  <si>
    <t>İmalat</t>
  </si>
  <si>
    <t>Konut</t>
  </si>
  <si>
    <t>Kültür</t>
  </si>
  <si>
    <t>Madencilik</t>
  </si>
  <si>
    <t>Sağlık</t>
  </si>
  <si>
    <t>Tarım</t>
  </si>
  <si>
    <t>Turizm</t>
  </si>
  <si>
    <t>Ulaştırma</t>
  </si>
  <si>
    <t>Diğer Kamu Hizmetleri Sektörü</t>
  </si>
  <si>
    <t>Belediye Hizmetleri</t>
  </si>
  <si>
    <t>Çevre</t>
  </si>
  <si>
    <t>Esnaf, Sanat ve K.Sanayi</t>
  </si>
  <si>
    <t>Genel İdare</t>
  </si>
  <si>
    <t>Güvenlik Hizmetleri</t>
  </si>
  <si>
    <t>Harita-Tapu-Kadastro</t>
  </si>
  <si>
    <t>İçme Suyu</t>
  </si>
  <si>
    <t>Kanalizasyon</t>
  </si>
  <si>
    <t>Kırsal Alan Planlaması</t>
  </si>
  <si>
    <t>Sosyal Hizmetler ve Yardımlar</t>
  </si>
  <si>
    <t>Teknolojik Araştırma</t>
  </si>
  <si>
    <t>Ticaret Hizmetleri</t>
  </si>
  <si>
    <t>Yerleşme-Şehirleşme</t>
  </si>
  <si>
    <t>Hedef Kitlesi</t>
  </si>
  <si>
    <t>Yıldız Teknik Üniversitesinin Akademik ve İdari Personelleri ile Öğrencileri.</t>
  </si>
  <si>
    <t>Yıllık Potansiyel Yaralanıcı Sayısı</t>
  </si>
  <si>
    <t>Ekonomik Ömrü (Yıl)</t>
  </si>
  <si>
    <t>10 Yıl</t>
  </si>
  <si>
    <r>
      <t>NOT:</t>
    </r>
    <r>
      <rPr>
        <b/>
        <sz val="10"/>
        <color indexed="12"/>
        <rFont val="Arial Tur"/>
        <family val="0"/>
      </rPr>
      <t xml:space="preserve"> Bu tablo her yatırım proje numarası olan projeler için ayrı ayrı doldurulacaktır.</t>
    </r>
  </si>
  <si>
    <t xml:space="preserve">Muhtelif İşler Projesi kapsamında Üniversitemizin Fakülte, Enstitü, Yüksekokulları ile İdari Birimlerinin ihtiyacı olan; ses ve ışık sistemi, güvenlik kamerası sistemleri, büro, misafir, makam ve konferans salonu koltukları, yazı tahtası, akıllı tahta, öğrenci sırası, sandalye, perde, arşiv dolabı, Atatürk Resmi, fotokopi, yazıcı, scanner, faks, telefon makine ve santralleri, evrak imha makinesi, projeksiyon cihazı, projeksiyon perdesi, muhtelif laboratuvar cihazları, salon ve duvar tipi klimalar, merkez matbaa için baskı makinaları, muhtelif  laboratuvarlarda kullanılan hammaddeler, masa, dolap, sıra gibi malzeme üretiminde kullanılmak üzere muhtelif marangoz malzemeleri, merkez matbaanın baskı işlerinde ve birimlerde kullanılmak üzere muhtelif kağıt malzemeleri, masa, dolap, sıra gibi malzeme üretiminde kullanılmak üzere muhtelif demir ve hırdavat malzemeleri, baskı makinelerinin toner ve mürekkeplerinin alımları, jenaratör, yangın alarm sistemi, konteyner, tamir işleri için avadanlık malzeme, bahçe malzemesi gereçleri, Türkçe dilde basılı kitap ve muhtelif demirbaş cihaz alımları yapılması planlanmaktadır. Ayrıca mevcut eski model taşıt araçlarının büyük bakım ve onarımlarının yapılması, jenaratör bakım onarımları planlanmaktadır. Üniversitemizin Fakülte, Enstitü, Yüksekokulları ile İdari Birimlerinin ihtiyacı olan; bilgisayar, notebook, switch, server, kablosuz erişim ve sunucu sistemleri alımları, muhtelif fakülte, BAP, evrak takip, e-imza, mobil imza yazılımlarının alınması, satınalma programı lisans güncellenmesinin yapılması, microsoft, adobe ve SPSS lisans bedellerinin ödenmesi planlanmaktadır   Yıldız Teknik Üniversitesi Davutpaşa Merkez ve Yıldız Şevket Sabancı Şube Kütüphanelerindeki basılı, elektronik ve görüntülü yayın koleksiyonunu üniversitemizin eğitim ihtiyaçları ve akademisyenler ile öğrencilerin talepleri doğrultusunda geliştirmek ve kullanımı yüksek olan aboneliklerin devamını sağlamak.
                                                                                                                                                                                                                                                                                                                                                                                                                                                                                                                                                                                                                                                                                                                                                                                                                                                                                                                                                                                                                                                                                                                                                                                                                        </t>
  </si>
  <si>
    <t>Muhtelif İşler Projesi ( Makine Teçhizat Alımı   Bilgisyar Program Yayın ve Taşıt Alımları</t>
  </si>
  <si>
    <r>
      <rPr>
        <b/>
        <sz val="11"/>
        <color indexed="12"/>
        <rFont val="Arial Tur"/>
        <family val="0"/>
      </rPr>
      <t xml:space="preserve">Tedbir 12 </t>
    </r>
    <r>
      <rPr>
        <b/>
        <sz val="11"/>
        <rFont val="Arial Tur"/>
        <family val="0"/>
      </rPr>
      <t>Teknolojinin eğitime entegrasyonu konusunda nitel ve nicel göstergeler geliştirilerek etki değerlendirmesi yapılacaktır</t>
    </r>
    <r>
      <rPr>
        <b/>
        <sz val="11"/>
        <color indexed="10"/>
        <rFont val="Arial Tur"/>
        <family val="0"/>
      </rPr>
      <t xml:space="preserve">
</t>
    </r>
    <r>
      <rPr>
        <b/>
        <sz val="11"/>
        <color indexed="12"/>
        <rFont val="Arial Tur"/>
        <family val="0"/>
      </rPr>
      <t>Tedbir 26</t>
    </r>
    <r>
      <rPr>
        <b/>
        <sz val="11"/>
        <color indexed="10"/>
        <rFont val="Arial Tur"/>
        <family val="0"/>
      </rPr>
      <t xml:space="preserve">  </t>
    </r>
    <r>
      <rPr>
        <b/>
        <sz val="11"/>
        <rFont val="Arial Tur"/>
        <family val="0"/>
      </rPr>
      <t xml:space="preserve">Yükseköğretimde bağımsız ve özerk bir kalite güvence sistemi oluşturulacaktır.
</t>
    </r>
    <r>
      <rPr>
        <b/>
        <sz val="11"/>
        <color indexed="12"/>
        <rFont val="Arial Tur"/>
        <family val="0"/>
      </rPr>
      <t xml:space="preserve">Tedbir 94 </t>
    </r>
    <r>
      <rPr>
        <b/>
        <sz val="11"/>
        <rFont val="Arial Tur"/>
        <family val="0"/>
      </rPr>
      <t xml:space="preserve"> Engellilerin ekonomik ve sosyal hayata katılımlarının artırılması için sosyal ve fiziki çevre şartlarının iyileştirilmesine yönelik çalışmalar hızlandırılacaktır.
</t>
    </r>
    <r>
      <rPr>
        <b/>
        <sz val="11"/>
        <color indexed="12"/>
        <rFont val="Arial Tur"/>
        <family val="0"/>
      </rPr>
      <t xml:space="preserve">Tedbir 97 </t>
    </r>
    <r>
      <rPr>
        <b/>
        <sz val="11"/>
        <rFont val="Arial Tur"/>
        <family val="0"/>
      </rPr>
      <t>Yurt içi ve yurt dışında kültürel mirasımızı korumaya yönelik restorasyon faaliyetlerinin sayısı artırılacaktır</t>
    </r>
  </si>
  <si>
    <t>NOT:  2013 Yılındfa  T-15  Listesinde bulunan Tıbbı Donanımlı Ambulans   2014 Yılında T=5  Minibüse çevrilmiştir.T-5 Minibüs sayımız 6 iken 7 olmuştur.</t>
  </si>
  <si>
    <r>
      <rPr>
        <b/>
        <sz val="11"/>
        <color indexed="12"/>
        <rFont val="Arial Tur"/>
        <family val="0"/>
      </rPr>
      <t xml:space="preserve">Tedbir 12 Politika Önceliği </t>
    </r>
    <r>
      <rPr>
        <b/>
        <sz val="11"/>
        <color indexed="8"/>
        <rFont val="arial tur"/>
        <family val="0"/>
      </rPr>
      <t xml:space="preserve">Ulusal düzeyde izleme ve değerlendirme sistemleri geliştirilecektir. Bu kapsamda beklenen sonuçlar ve verimlilik artışı için düzenli değerlendirmeler yapılacak, potansiyel eksiklikler erken tespit edilecektir. Her okul için altyapıdan, öğretmen eğitimlerine kadar girdi ve çıktıları içeren okul karnelerinin oluşturulmasıyla izleme ve değerlendirme mekanizmaları kurulması ve toplumun kullanımına geniş ölçüde bilgi sunulması sağlanacaktır                                 </t>
    </r>
    <r>
      <rPr>
        <b/>
        <sz val="11"/>
        <color indexed="12"/>
        <rFont val="Arial Tur"/>
        <family val="0"/>
      </rPr>
      <t>Tedbir 26 Politika Önceliği</t>
    </r>
    <r>
      <rPr>
        <b/>
        <sz val="11"/>
        <color indexed="8"/>
        <rFont val="arial tur"/>
        <family val="0"/>
      </rPr>
      <t xml:space="preserve">Avrupa Yükseköğretim Alanına uyum sağlama hedefi doğrultusunda yükseköğretim sisteminin planlanmasından sorumlu kurumdan bağımsız ve özerk bir kalite güvence ajansı oluşturulacaktır.                                                                               </t>
    </r>
    <r>
      <rPr>
        <b/>
        <sz val="11"/>
        <color indexed="12"/>
        <rFont val="Arial Tur"/>
        <family val="0"/>
      </rPr>
      <t>Tedbir 94 Politika Önceliğ</t>
    </r>
    <r>
      <rPr>
        <b/>
        <sz val="11"/>
        <rFont val="Arial Tur"/>
        <family val="0"/>
      </rPr>
      <t xml:space="preserve">Fiziki çevre şartlarının engellilere uygun hale getirilmesi hususundaki kanuni sürenin 2015 yılında sona erecek olması nedeniyle bu konudaki çalışmalara hız verilmesi ve oluşturulan Erişilebilirlik Eylem Planı kapsamındaki eylemlerin bir an önce hayata geçirilmesi gerekmektedir                                                   </t>
    </r>
    <r>
      <rPr>
        <b/>
        <sz val="11"/>
        <color indexed="12"/>
        <rFont val="Arial Tur"/>
        <family val="0"/>
      </rPr>
      <t xml:space="preserve">Tedbir 97 Politika Önceliği </t>
    </r>
    <r>
      <rPr>
        <b/>
        <sz val="11"/>
        <rFont val="Arial Tur"/>
        <family val="0"/>
      </rPr>
      <t>Yurt içindeki ve yurt dışındaki tarihi eserlerimiz ve kültürel mirasımızın aslına uygun olarak korunması sağlanacak, yurt dışında restorasyonuna başlanan tarihi eserlerimiz öncelikli olarak tamamlanacaktır</t>
    </r>
  </si>
  <si>
    <r>
      <rPr>
        <b/>
        <sz val="10"/>
        <color indexed="10"/>
        <rFont val="Arial Tur"/>
        <family val="0"/>
      </rPr>
      <t>2.2.1.1. EĞİTİM</t>
    </r>
    <r>
      <rPr>
        <b/>
        <sz val="10"/>
        <color indexed="12"/>
        <rFont val="Arial Tur"/>
        <family val="0"/>
      </rPr>
      <t xml:space="preserve">
</t>
    </r>
    <r>
      <rPr>
        <b/>
        <sz val="10"/>
        <color indexed="14"/>
        <rFont val="Arial Tur"/>
        <family val="0"/>
      </rPr>
      <t>2.2.1.9. SOSYAL KORUMA</t>
    </r>
    <r>
      <rPr>
        <b/>
        <sz val="10"/>
        <color indexed="12"/>
        <rFont val="Arial Tur"/>
        <family val="0"/>
      </rPr>
      <t xml:space="preserve">
</t>
    </r>
    <r>
      <rPr>
        <b/>
        <sz val="10"/>
        <color indexed="17"/>
        <rFont val="Arial Tur"/>
        <family val="0"/>
      </rPr>
      <t xml:space="preserve">2.2.1.10 KÜLTÜR VE SANAT </t>
    </r>
    <r>
      <rPr>
        <b/>
        <sz val="10"/>
        <color indexed="12"/>
        <rFont val="Arial Tur"/>
        <family val="0"/>
      </rPr>
      <t xml:space="preserve">                                                           Kalkınma Planı p.157 </t>
    </r>
    <r>
      <rPr>
        <b/>
        <sz val="10"/>
        <color indexed="10"/>
        <rFont val="Arial Tur"/>
        <family val="0"/>
      </rPr>
      <t>-</t>
    </r>
    <r>
      <rPr>
        <b/>
        <sz val="10"/>
        <color indexed="8"/>
        <rFont val="Arial Tur"/>
        <family val="0"/>
      </rPr>
      <t>Örgün ve yaygın eğitim kurumlarında bilgi ve iletişim teknolojisi altyapısı geliştirilecek, öğrenci ve öğretmenlerin bu teknolojileri kullanma yetkinlikleri artırılacaktır. (Kalkınma Planı p.157)</t>
    </r>
    <r>
      <rPr>
        <b/>
        <sz val="10"/>
        <color indexed="10"/>
        <rFont val="Arial Tur"/>
        <family val="0"/>
      </rPr>
      <t xml:space="preserve">
</t>
    </r>
    <r>
      <rPr>
        <b/>
        <sz val="10"/>
        <color indexed="12"/>
        <rFont val="Arial Tur"/>
        <family val="0"/>
      </rPr>
      <t>Kalkınma Planı p.161</t>
    </r>
    <r>
      <rPr>
        <b/>
        <sz val="10"/>
        <color indexed="8"/>
        <rFont val="Arial Tur"/>
        <family val="0"/>
      </rPr>
      <t>Yükseköğretim sistemi, hesap verebilirlik temelinde özerklik, performans odaklılık, ihtisaslaşma ve çeşitlilik ilkeleri çerçevesinde kalite odaklı rekabetçi bir yapıya dönüştürülecektir. (Kalkınma Planı p.161)</t>
    </r>
    <r>
      <rPr>
        <b/>
        <sz val="10"/>
        <rFont val="Arial Tur"/>
        <family val="0"/>
      </rPr>
      <t xml:space="preserve">
</t>
    </r>
    <r>
      <rPr>
        <b/>
        <sz val="10"/>
        <color indexed="12"/>
        <rFont val="Arial Tur"/>
        <family val="0"/>
      </rPr>
      <t>Kalkınma Planı p.283</t>
    </r>
    <r>
      <rPr>
        <b/>
        <sz val="10"/>
        <color indexed="8"/>
        <rFont val="Arial Tur"/>
        <family val="0"/>
      </rPr>
      <t>Korunmaya muhtaç çocuklara yönelik öncelikle aile yanında bakım olmak üzere koruyucu aile ve evlat edinme gibi alternatif modeller yaygınlaştırılacaktır. (Kalkınma Planı p.283)</t>
    </r>
    <r>
      <rPr>
        <b/>
        <sz val="10"/>
        <rFont val="Arial Tur"/>
        <family val="0"/>
      </rPr>
      <t xml:space="preserve">
</t>
    </r>
    <r>
      <rPr>
        <b/>
        <sz val="10"/>
        <color indexed="12"/>
        <rFont val="Arial Tur"/>
        <family val="0"/>
      </rPr>
      <t>Kalkınma Planı p.304</t>
    </r>
    <r>
      <rPr>
        <b/>
        <sz val="10"/>
        <color indexed="8"/>
        <rFont val="Arial Tur"/>
        <family val="0"/>
      </rPr>
      <t>Yurt içi ve yurt dışındaki kültür mirasımız, toplumun kültür, tarih ve estetik bilincini geliştirecek, kültür turizmine katkı sağlayacak ve afet riskini dikkate alacak şekilde korunacaktır. (Kalkınma Planı p.304</t>
    </r>
  </si>
  <si>
    <t>Müze  Tefrişatı  Projesi</t>
  </si>
  <si>
    <t>Müze Tefrişatı  Projesi  kapsamında  Beşiktaş Merkez Kampüsümüzde  bulunan Köşklerin  her türlü  yangın ve hırsızlık durumlarına karşı gerekli makine teçhizatların alınması gerekmektedir.  Merkez Kampüste Üniversitemizin  Rektörlük Binaları,  Fen Bilimleri ve Soyal Bilimler Enstitüsü  aynı binada hizmet vermektedir.   Tarihi Özelliğinden dolayı yıl içinde kullanımdan kaynaklanan  yıpranmalar olmakta  olup, tadilatlarının  sık sık  yıl içinde aslına  uygun  bir şekilde yapılması gerekmektedir. Üniversitremiz Davutpaşa Kampüsünde yer alan Otağ-ı Humayum Binasının Yıldız Teknik Üniversitesi Müzesi olarak düzenlenmesi çalışmalarının devam ettirilmesi planlanmaktadır.</t>
  </si>
  <si>
    <t>TAVAN TEKLİF</t>
  </si>
  <si>
    <t>Üniversite dış kaynaklardan alınan Araştırma Projelerinin (SANTEZ, TÜBİTAK, DPT vb.) artırılmasını sağlamak.</t>
  </si>
  <si>
    <t>Disiplinlerarası yeni bir bölüm, fakülte veya araştırma enstitüsü kurmak</t>
  </si>
  <si>
    <t>2012 - 2017</t>
  </si>
  <si>
    <t>Tablo-11:  2015-2017 DÖNEMİ TAHMİNİ TAŞIT ALIM BEDELLERİ LİSTESİ</t>
  </si>
  <si>
    <t>Minibüs (Sürücü dahil en fazla 17 kişilik)</t>
  </si>
  <si>
    <r>
      <t>(</t>
    </r>
    <r>
      <rPr>
        <b/>
        <sz val="12"/>
        <color indexed="8"/>
        <rFont val="Times New Roman"/>
        <family val="1"/>
      </rPr>
      <t>*</t>
    </r>
    <r>
      <rPr>
        <sz val="12"/>
        <color indexed="8"/>
        <rFont val="Times New Roman"/>
        <family val="1"/>
      </rPr>
      <t xml:space="preserve">) </t>
    </r>
    <r>
      <rPr>
        <i/>
        <sz val="12"/>
        <color indexed="8"/>
        <rFont val="Times New Roman"/>
        <family val="1"/>
      </rPr>
      <t xml:space="preserve"> 237 sayılı Taşıt Kanununa ekli (1) sayılı cetvelde yer alan Makamlar ile Devlet Protokol Hizmetlerinde kullanılmak üzere Dışişleri Bakanlığınca satın alınacak taşıtlar için.</t>
    </r>
  </si>
  <si>
    <r>
      <t>(</t>
    </r>
    <r>
      <rPr>
        <b/>
        <sz val="12"/>
        <color indexed="8"/>
        <rFont val="Times New Roman"/>
        <family val="1"/>
      </rPr>
      <t>**</t>
    </r>
    <r>
      <rPr>
        <sz val="12"/>
        <color indexed="8"/>
        <rFont val="Times New Roman"/>
        <family val="1"/>
      </rPr>
      <t>)</t>
    </r>
    <r>
      <rPr>
        <i/>
        <sz val="12"/>
        <color indexed="8"/>
        <rFont val="Times New Roman"/>
        <family val="1"/>
      </rPr>
      <t xml:space="preserve"> 237 sayılı Taşıt Kanununa ekli (1) sayılı cetvelde yer alan ilk üç sıradaki Makamlar için.</t>
    </r>
  </si>
  <si>
    <r>
      <t>NOT</t>
    </r>
    <r>
      <rPr>
        <i/>
        <sz val="12"/>
        <color indexed="8"/>
        <rFont val="Times New Roman"/>
        <family val="1"/>
      </rPr>
      <t>: 1- Bu cetvelde gösterilen azami fiyatlarda değişiklik yapmaya, bu bedelleri belirli makam ve hizmetler için farklı miktarlarda tespit etmeye Maliye Bakanı yetkilidir.</t>
    </r>
  </si>
  <si>
    <r>
      <t xml:space="preserve">           3- İdarelerin edinebilecekleri taşıtları gösterir cetvellerde yer alan taşıtların cinslerini, </t>
    </r>
    <r>
      <rPr>
        <i/>
        <sz val="12"/>
        <rFont val="Times New Roman"/>
        <family val="1"/>
      </rPr>
      <t>Kalkınma Bakanlığının</t>
    </r>
    <r>
      <rPr>
        <i/>
        <sz val="12"/>
        <color indexed="8"/>
        <rFont val="Times New Roman"/>
        <family val="1"/>
      </rPr>
      <t xml:space="preserve"> uygun görüşü üzerine değiştirmeye Maliye Bakanlığı yetkilidir. </t>
    </r>
  </si>
  <si>
    <t xml:space="preserve">           5-237 sayılı Taşıt Kanununun 10 uncu maddesinin 9 uncu fıkrası gereğince mübadele yoluyla satın alınacak taşıt sayısı, Milli Savunma Bakanlığı için 40 adedi,</t>
  </si>
  <si>
    <t xml:space="preserve">              Jandarma Genel Komutanlığı için 10 adedi ve Sahil Güvenlik Komutanlığı için 5 adedi geçemez.</t>
  </si>
  <si>
    <t>Tablo-13:  KAMU SABİT SERMAYE YATIRIM VE DIŞ PARA DEFLATÖRLERİ (2015=1,0000000)</t>
  </si>
  <si>
    <t>1. Proje hangi sektörde yer alıyorsa o sektöre ait yatırım deflatörü kullanılacak, cari yıl fiyatlarıyla olan harcamalar ilgili yılın deflatörüne bölünerek 2015 yılı fiyatlarına dönüştürülecektir.</t>
  </si>
  <si>
    <t>3. Cari fiyatlarla olan dış para harcamaları (TL cinsinden), ilgili yılın dış para deflatörüne bölünerek 2015 yılı fiyatlarına dönüştürülecektir.</t>
  </si>
  <si>
    <r>
      <t xml:space="preserve">4. 2015 yılı kur değeri olarak </t>
    </r>
    <r>
      <rPr>
        <b/>
        <u val="single"/>
        <sz val="12"/>
        <rFont val="Arial"/>
        <family val="2"/>
      </rPr>
      <t>1 ABD Doları =  2,2154 TL</t>
    </r>
    <r>
      <rPr>
        <u val="single"/>
        <sz val="12"/>
        <rFont val="Arial"/>
        <family val="2"/>
      </rPr>
      <t xml:space="preserve"> </t>
    </r>
    <r>
      <rPr>
        <sz val="12"/>
        <rFont val="Arial"/>
        <family val="2"/>
      </rPr>
      <t>alınacaktır (</t>
    </r>
    <r>
      <rPr>
        <b/>
        <sz val="12"/>
        <rFont val="Arial"/>
        <family val="2"/>
      </rPr>
      <t xml:space="preserve">2016 yılı için 1 ABD Doları = 2,2824 TL, 2017 yılı için 1 ABD Doları=2,3506 TL olarak dikkate alınacaktır.) </t>
    </r>
  </si>
  <si>
    <t>IV. 2015 YILI PROGRAM BİLGİLERİ (2015 Yılı Program Metnine www.stg.yildiz.edu.tr Adresinde Duyurularda Bulabilirsiniz)</t>
  </si>
  <si>
    <t>2018 Yılı Proje Teklif Tutarı (TL.)</t>
  </si>
  <si>
    <t>2016 YILI YATIRIM PROGRAMINA TEKLİF EDİLECEK PROJE BİLGİLERİ</t>
  </si>
  <si>
    <r>
      <t xml:space="preserve">TABLO-1: 2016 - 2018 DÖNEMİ YATIRIM TEKLİFLERİ ÖZET TABLOSU </t>
    </r>
    <r>
      <rPr>
        <b/>
        <sz val="14"/>
        <color indexed="10"/>
        <rFont val="Arial Tur"/>
        <family val="0"/>
      </rPr>
      <t>(TAVAN TEKLİFİ)</t>
    </r>
  </si>
  <si>
    <t>2016 Yılı Fiyatlarıyla, Bin TL.</t>
  </si>
  <si>
    <t>2015 SONUNA KADAR TAHMİNİ KÜMÜLATİF HARCAMA</t>
  </si>
  <si>
    <t>2016 YILI YATIRIM TEKLİFİ</t>
  </si>
  <si>
    <t>2018 YILI YATIRIM TEKLİFİ (Toplam)</t>
  </si>
  <si>
    <t xml:space="preserve">Muhtelif İşler Projesi </t>
  </si>
  <si>
    <r>
      <t xml:space="preserve">TABLO-2: YATIRIM PROJELERİ LİSTESİ (2016 - 2018) </t>
    </r>
    <r>
      <rPr>
        <b/>
        <sz val="14"/>
        <color indexed="10"/>
        <rFont val="Arial Tur"/>
        <family val="0"/>
      </rPr>
      <t>(TAVAN TEKLİFİ)</t>
    </r>
  </si>
  <si>
    <t>(   )</t>
  </si>
  <si>
    <t>(    )</t>
  </si>
  <si>
    <t>(     )</t>
  </si>
  <si>
    <t>2016-2016</t>
  </si>
  <si>
    <t>2015 SONUNA KADAR TAHMİNİ KÜMÜLATİF  HARCAMA</t>
  </si>
  <si>
    <t>2018 YATIRIM TEKLİFİ</t>
  </si>
  <si>
    <t>2016, Yılı Fiyatlarıyla, Bin TL.</t>
  </si>
  <si>
    <t>4734 sayılı Kamu İhale Kanunu kapsamında sari ihalesi yapılan projeler ve 2016-2018 döneminde bu projeler için taahhüt edilen ödemeler dipnot ile belirtilecektir.</t>
  </si>
  <si>
    <t xml:space="preserve">     a) 2016'de Bitenler</t>
  </si>
  <si>
    <t xml:space="preserve">     b) 2016'den Sonraya Kalanlar</t>
  </si>
  <si>
    <t>2012-2018</t>
  </si>
  <si>
    <t>2018 YATIRIM TEKLİFİNİN</t>
  </si>
  <si>
    <t>2016 YATIRIM TEKLİFLERİNİN İLAVE ÖDENEK İHTİYAÇ TABLOSU</t>
  </si>
  <si>
    <t>2018</t>
  </si>
  <si>
    <t xml:space="preserve"> SKS(Özgelir)</t>
  </si>
  <si>
    <t>Öz Gelir(sks)</t>
  </si>
  <si>
    <t>Öz Gelir (sks)</t>
  </si>
  <si>
    <t>()</t>
  </si>
  <si>
    <t>(</t>
  </si>
  <si>
    <r>
      <t xml:space="preserve">TABLO-2: YATIRIM PROJELERİ LİSTESİ (2016 - 2018) </t>
    </r>
    <r>
      <rPr>
        <b/>
        <sz val="14"/>
        <color indexed="10"/>
        <rFont val="Arial Tur"/>
        <family val="0"/>
      </rPr>
      <t>(KURUM TEKLİFİ)</t>
    </r>
  </si>
  <si>
    <t>Tablo- 4:   2016 YILI YATIRIM PROJELERİNİN STRATEJİK PLAN VE PERFORMANS PROGRAMI İLE İLİŞKİSİ</t>
  </si>
  <si>
    <t>(1) 2016 yılı yatırım projelerinin stratejik plan ve 2016 yılı performans programında yer alan ilgili amaç, hedef ve performans hedefi numaraları/kodları gösterilecektir.</t>
  </si>
  <si>
    <t>TABLO-5: 2014 VE 2015 YILLARI YATIRIM ÖDENEK VE HARCAMALARI</t>
  </si>
  <si>
    <t>2015 YILI REVİZE ÖDENEĞİ</t>
  </si>
  <si>
    <t>2015 YIL SONU HARCAMA TAHMİNİ</t>
  </si>
  <si>
    <t>2015 YILI PROGRAM ÖDENEĞİ</t>
  </si>
  <si>
    <t>NOT: Strateji Geliştirme Daire Başkanlığı  Hazırlayacak</t>
  </si>
  <si>
    <r>
      <t xml:space="preserve">TABLO-1: 2016 - 2018 DÖNEMİ YATIRIM TEKLİFLERİ ÖZET TABLOSU </t>
    </r>
    <r>
      <rPr>
        <b/>
        <sz val="12"/>
        <color indexed="10"/>
        <rFont val="Arial Tur"/>
        <family val="0"/>
      </rPr>
      <t>(KURUM TEKLİFİ)</t>
    </r>
  </si>
  <si>
    <t>Mak. Teçh. + Bkm. Onr. + Bil. Don. Yaz. Alty. +Taşıt</t>
  </si>
  <si>
    <t xml:space="preserve">* (2)  Taşıt Alımı </t>
  </si>
  <si>
    <t>GENEL TOPLAM (2016-2018)</t>
  </si>
  <si>
    <t>Öz Gelir SKS</t>
  </si>
  <si>
    <t>2016YATIRIM TEKLİFLERİNİN İLAVE ÖDENEK İHTİYAÇ TABLOSU</t>
  </si>
  <si>
    <r>
      <t xml:space="preserve">YILDIZ TEKNİK ÜNİVERSİTESİ 2016 - 2018 YATIRIM TEKLİFLERİ </t>
    </r>
    <r>
      <rPr>
        <b/>
        <sz val="14"/>
        <color indexed="10"/>
        <rFont val="Arial"/>
        <family val="2"/>
      </rPr>
      <t>(KURUM TEKLİFİ)</t>
    </r>
  </si>
  <si>
    <t xml:space="preserve">(Makine ve Teçhizat Alımı) - (Bilgi Teknolojileri) - </t>
  </si>
  <si>
    <r>
      <t xml:space="preserve">2016 - 2018 YILLARI YATIRIM TEKLİFLERİ </t>
    </r>
    <r>
      <rPr>
        <b/>
        <sz val="12"/>
        <color indexed="10"/>
        <rFont val="Arial Tur"/>
        <family val="0"/>
      </rPr>
      <t>(KURUM TEKLİFİ)</t>
    </r>
  </si>
  <si>
    <t>YILSONU KESİN HARCAMA</t>
  </si>
  <si>
    <t>Yayın Alımı</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</si>
</sst>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000000"/>
    <numFmt numFmtId="181" formatCode="0.000000"/>
    <numFmt numFmtId="182" formatCode="_-* #,##0\ _T_L_-;\-* #,##0\ _T_L_-;_-* &quot;-&quot;??\ _T_L_-;_-@_-"/>
    <numFmt numFmtId="183" formatCode="\(#,##0\)"/>
    <numFmt numFmtId="184" formatCode="\%0.0"/>
    <numFmt numFmtId="185" formatCode="0.0000000000"/>
    <numFmt numFmtId="186" formatCode="0.000000000"/>
    <numFmt numFmtId="187" formatCode="###\ 000"/>
    <numFmt numFmtId="188" formatCode="#,##0.000"/>
    <numFmt numFmtId="189" formatCode="0.0000000\ \ "/>
    <numFmt numFmtId="190" formatCode="###\ ###\ \ "/>
    <numFmt numFmtId="191" formatCode="###\ ###\ ###\ "/>
    <numFmt numFmtId="192" formatCode="###\ ###\ ###\ \ "/>
    <numFmt numFmtId="193" formatCode="&quot;Evet&quot;;&quot;Evet&quot;;&quot;Hayır&quot;"/>
    <numFmt numFmtId="194" formatCode="&quot;Doğru&quot;;&quot;Doğru&quot;;&quot;Yanlış&quot;"/>
    <numFmt numFmtId="195" formatCode="&quot;Açık&quot;;&quot;Açık&quot;;&quot;Kapalı&quot;"/>
    <numFmt numFmtId="196" formatCode="###\ ###\ \ \ \ \ \ "/>
    <numFmt numFmtId="197" formatCode="###\ ###"/>
    <numFmt numFmtId="198" formatCode="0.0"/>
    <numFmt numFmtId="199" formatCode="###\ ###\ \ \ "/>
    <numFmt numFmtId="200" formatCode="[$-41F]dd\ mmmm\ yyyy\ dddd"/>
    <numFmt numFmtId="201" formatCode="#,##0.00\ &quot;TL&quot;"/>
    <numFmt numFmtId="202" formatCode="00.00"/>
    <numFmt numFmtId="203" formatCode="#,##0.0000"/>
    <numFmt numFmtId="204" formatCode="#,##0.0"/>
    <numFmt numFmtId="205" formatCode="[$¥€-2]\ #,##0.00_);[Red]\([$€-2]\ #,##0.00\)"/>
  </numFmts>
  <fonts count="142">
    <font>
      <sz val="10"/>
      <name val="Arial"/>
      <family val="0"/>
    </font>
    <font>
      <b/>
      <sz val="9"/>
      <name val="Arial"/>
      <family val="2"/>
    </font>
    <font>
      <sz val="7"/>
      <name val="Arial"/>
      <family val="2"/>
    </font>
    <font>
      <b/>
      <sz val="10"/>
      <name val="Arial"/>
      <family val="2"/>
    </font>
    <font>
      <b/>
      <sz val="12"/>
      <name val="Arial Tur"/>
      <family val="0"/>
    </font>
    <font>
      <sz val="8"/>
      <name val="Arial"/>
      <family val="2"/>
    </font>
    <font>
      <b/>
      <sz val="12"/>
      <name val="Arial"/>
      <family val="2"/>
    </font>
    <font>
      <b/>
      <sz val="11"/>
      <name val="Arial"/>
      <family val="2"/>
    </font>
    <font>
      <u val="single"/>
      <sz val="10"/>
      <color indexed="12"/>
      <name val="Arial"/>
      <family val="2"/>
    </font>
    <font>
      <u val="single"/>
      <sz val="10"/>
      <color indexed="36"/>
      <name val="Arial"/>
      <family val="2"/>
    </font>
    <font>
      <b/>
      <sz val="14"/>
      <name val="Arial Tur"/>
      <family val="0"/>
    </font>
    <font>
      <sz val="12"/>
      <name val="Arial Tur"/>
      <family val="0"/>
    </font>
    <font>
      <b/>
      <sz val="11"/>
      <name val="Arial Tur"/>
      <family val="0"/>
    </font>
    <font>
      <sz val="11"/>
      <name val="Arial"/>
      <family val="2"/>
    </font>
    <font>
      <b/>
      <sz val="10"/>
      <name val="Arial Tur"/>
      <family val="2"/>
    </font>
    <font>
      <b/>
      <sz val="10"/>
      <color indexed="10"/>
      <name val="Arial"/>
      <family val="2"/>
    </font>
    <font>
      <b/>
      <sz val="14"/>
      <name val="Arial"/>
      <family val="2"/>
    </font>
    <font>
      <sz val="11"/>
      <name val="Arial Tur"/>
      <family val="0"/>
    </font>
    <font>
      <b/>
      <sz val="11"/>
      <color indexed="12"/>
      <name val="Arial Tur"/>
      <family val="0"/>
    </font>
    <font>
      <b/>
      <sz val="10"/>
      <color indexed="12"/>
      <name val="Arial Tur"/>
      <family val="0"/>
    </font>
    <font>
      <sz val="10"/>
      <name val="Arial Tur"/>
      <family val="0"/>
    </font>
    <font>
      <b/>
      <sz val="11"/>
      <color indexed="14"/>
      <name val="Arial Tur"/>
      <family val="0"/>
    </font>
    <font>
      <sz val="11"/>
      <color indexed="12"/>
      <name val="Arial Tur"/>
      <family val="0"/>
    </font>
    <font>
      <b/>
      <sz val="10"/>
      <color indexed="10"/>
      <name val="Arial Tur"/>
      <family val="0"/>
    </font>
    <font>
      <b/>
      <sz val="11"/>
      <color indexed="10"/>
      <name val="Arial"/>
      <family val="2"/>
    </font>
    <font>
      <sz val="10"/>
      <color indexed="10"/>
      <name val="Arial Tur"/>
      <family val="0"/>
    </font>
    <font>
      <b/>
      <sz val="14"/>
      <color indexed="10"/>
      <name val="Arial Tur"/>
      <family val="0"/>
    </font>
    <font>
      <sz val="14"/>
      <name val="Arial Tur"/>
      <family val="0"/>
    </font>
    <font>
      <b/>
      <sz val="10"/>
      <color indexed="14"/>
      <name val="Arial Tur"/>
      <family val="0"/>
    </font>
    <font>
      <b/>
      <sz val="11"/>
      <color indexed="10"/>
      <name val="Arial Tur"/>
      <family val="0"/>
    </font>
    <font>
      <sz val="14"/>
      <name val="Arial"/>
      <family val="2"/>
    </font>
    <font>
      <b/>
      <vertAlign val="superscript"/>
      <sz val="10"/>
      <name val="Arial"/>
      <family val="2"/>
    </font>
    <font>
      <b/>
      <sz val="7"/>
      <name val="Arial"/>
      <family val="2"/>
    </font>
    <font>
      <b/>
      <sz val="14"/>
      <color indexed="10"/>
      <name val="Arial"/>
      <family val="2"/>
    </font>
    <font>
      <b/>
      <sz val="12"/>
      <color indexed="10"/>
      <name val="Arial Tur"/>
      <family val="0"/>
    </font>
    <font>
      <b/>
      <sz val="14"/>
      <name val="Verdana"/>
      <family val="2"/>
    </font>
    <font>
      <sz val="10"/>
      <name val="Verdana"/>
      <family val="2"/>
    </font>
    <font>
      <b/>
      <sz val="12"/>
      <name val="Verdana"/>
      <family val="2"/>
    </font>
    <font>
      <b/>
      <sz val="10"/>
      <color indexed="12"/>
      <name val="Verdana"/>
      <family val="2"/>
    </font>
    <font>
      <b/>
      <sz val="10"/>
      <name val="Verdana"/>
      <family val="2"/>
    </font>
    <font>
      <b/>
      <sz val="10"/>
      <color indexed="10"/>
      <name val="Verdana"/>
      <family val="2"/>
    </font>
    <font>
      <sz val="10"/>
      <color indexed="10"/>
      <name val="Verdana"/>
      <family val="2"/>
    </font>
    <font>
      <b/>
      <sz val="16"/>
      <color indexed="12"/>
      <name val="Verdana"/>
      <family val="2"/>
    </font>
    <font>
      <sz val="11"/>
      <color indexed="10"/>
      <name val="Arial Tur"/>
      <family val="0"/>
    </font>
    <font>
      <b/>
      <sz val="7"/>
      <name val="Times New Roman"/>
      <family val="1"/>
    </font>
    <font>
      <sz val="7"/>
      <name val="Times New Roman"/>
      <family val="1"/>
    </font>
    <font>
      <sz val="10"/>
      <color indexed="12"/>
      <name val="Arial"/>
      <family val="2"/>
    </font>
    <font>
      <sz val="10"/>
      <color indexed="14"/>
      <name val="Arial"/>
      <family val="2"/>
    </font>
    <font>
      <sz val="10"/>
      <color indexed="10"/>
      <name val="Arial"/>
      <family val="2"/>
    </font>
    <font>
      <b/>
      <sz val="10"/>
      <color indexed="48"/>
      <name val="Arial"/>
      <family val="2"/>
    </font>
    <font>
      <b/>
      <sz val="10"/>
      <color indexed="12"/>
      <name val="Arial"/>
      <family val="2"/>
    </font>
    <font>
      <sz val="12"/>
      <name val="Times New Roman"/>
      <family val="1"/>
    </font>
    <font>
      <sz val="12"/>
      <name val="Arial TUR"/>
      <family val="2"/>
    </font>
    <font>
      <sz val="12"/>
      <name val="Arial"/>
      <family val="2"/>
    </font>
    <font>
      <b/>
      <u val="single"/>
      <sz val="10"/>
      <name val="Arial"/>
      <family val="2"/>
    </font>
    <font>
      <b/>
      <u val="single"/>
      <sz val="12"/>
      <name val="Arial"/>
      <family val="2"/>
    </font>
    <font>
      <sz val="11"/>
      <name val="Times New Roman"/>
      <family val="1"/>
    </font>
    <font>
      <i/>
      <sz val="9"/>
      <name val="Arial Tur"/>
      <family val="2"/>
    </font>
    <font>
      <b/>
      <i/>
      <sz val="11"/>
      <name val="Times New Roman"/>
      <family val="1"/>
    </font>
    <font>
      <i/>
      <sz val="11"/>
      <name val="Times New Roman"/>
      <family val="1"/>
    </font>
    <font>
      <sz val="12"/>
      <color indexed="10"/>
      <name val="Arial Tur"/>
      <family val="0"/>
    </font>
    <font>
      <b/>
      <sz val="12"/>
      <color indexed="12"/>
      <name val="Arial Tur"/>
      <family val="0"/>
    </font>
    <font>
      <vertAlign val="superscript"/>
      <sz val="12"/>
      <color indexed="10"/>
      <name val="Arial Tur"/>
      <family val="0"/>
    </font>
    <font>
      <sz val="12"/>
      <color indexed="10"/>
      <name val="Arial"/>
      <family val="2"/>
    </font>
    <font>
      <b/>
      <u val="single"/>
      <sz val="10"/>
      <color indexed="12"/>
      <name val="Arial"/>
      <family val="2"/>
    </font>
    <font>
      <b/>
      <sz val="10"/>
      <color indexed="8"/>
      <name val="Arial Tur"/>
      <family val="0"/>
    </font>
    <font>
      <b/>
      <sz val="11"/>
      <color indexed="8"/>
      <name val="arial tur"/>
      <family val="0"/>
    </font>
    <font>
      <b/>
      <sz val="10"/>
      <color indexed="17"/>
      <name val="Arial Tur"/>
      <family val="0"/>
    </font>
    <font>
      <sz val="13"/>
      <name val="Times New Roman"/>
      <family val="1"/>
    </font>
    <font>
      <b/>
      <sz val="11"/>
      <color indexed="10"/>
      <name val="Times New Roman"/>
      <family val="1"/>
    </font>
    <font>
      <b/>
      <sz val="11"/>
      <color indexed="12"/>
      <name val="Times New Roman"/>
      <family val="1"/>
    </font>
    <font>
      <sz val="12"/>
      <color indexed="8"/>
      <name val="Times New Roman"/>
      <family val="1"/>
    </font>
    <font>
      <b/>
      <sz val="12"/>
      <color indexed="8"/>
      <name val="Times New Roman"/>
      <family val="1"/>
    </font>
    <font>
      <i/>
      <sz val="12"/>
      <color indexed="8"/>
      <name val="Times New Roman"/>
      <family val="1"/>
    </font>
    <font>
      <b/>
      <i/>
      <sz val="12"/>
      <color indexed="8"/>
      <name val="Times New Roman"/>
      <family val="1"/>
    </font>
    <font>
      <i/>
      <sz val="12"/>
      <name val="Times New Roman"/>
      <family val="1"/>
    </font>
    <font>
      <u val="single"/>
      <sz val="12"/>
      <name val="Arial"/>
      <family val="2"/>
    </font>
    <font>
      <b/>
      <sz val="10"/>
      <name val="Times New Roman"/>
      <family val="1"/>
    </font>
    <font>
      <b/>
      <sz val="10"/>
      <color indexed="10"/>
      <name val="Times New Roman"/>
      <family val="1"/>
    </font>
    <font>
      <sz val="10"/>
      <name val="Times New Roman"/>
      <family val="1"/>
    </font>
    <font>
      <b/>
      <sz val="10"/>
      <color indexed="12"/>
      <name val="Times New Roman"/>
      <family val="1"/>
    </font>
    <font>
      <b/>
      <sz val="14"/>
      <color indexed="12"/>
      <name val="Arial Tur"/>
      <family val="0"/>
    </font>
    <font>
      <b/>
      <sz val="12"/>
      <color indexed="10"/>
      <name val="Arial"/>
      <family val="2"/>
    </font>
    <font>
      <b/>
      <sz val="12"/>
      <color indexed="14"/>
      <name val="Arial Tur"/>
      <family val="0"/>
    </font>
    <font>
      <sz val="12"/>
      <color indexed="12"/>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14"/>
      <name val="Arial"/>
      <family val="2"/>
    </font>
    <font>
      <sz val="12"/>
      <color indexed="10"/>
      <name val="Times New Roman"/>
      <family val="1"/>
    </font>
    <font>
      <sz val="14"/>
      <color indexed="10"/>
      <name val="Times New Roman"/>
      <family val="1"/>
    </font>
    <font>
      <sz val="14"/>
      <color indexed="10"/>
      <name val="Arial"/>
      <family val="2"/>
    </font>
    <font>
      <b/>
      <sz val="10"/>
      <color indexed="14"/>
      <name val="Verdana"/>
      <family val="2"/>
    </font>
    <font>
      <sz val="10"/>
      <color indexed="14"/>
      <name val="Verdana"/>
      <family val="2"/>
    </font>
    <font>
      <b/>
      <sz val="10"/>
      <color indexed="14"/>
      <name val="Arial"/>
      <family val="2"/>
    </font>
    <font>
      <b/>
      <sz val="8"/>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family val="2"/>
    </font>
    <font>
      <b/>
      <sz val="10"/>
      <color rgb="FFFF3399"/>
      <name val="Arial Tur"/>
      <family val="0"/>
    </font>
    <font>
      <b/>
      <sz val="10"/>
      <color rgb="FFFF0000"/>
      <name val="Arial Tur"/>
      <family val="0"/>
    </font>
    <font>
      <b/>
      <sz val="11"/>
      <color rgb="FFFF00FF"/>
      <name val="Arial"/>
      <family val="2"/>
    </font>
    <font>
      <b/>
      <sz val="10"/>
      <color rgb="FFFF00FF"/>
      <name val="Arial Tur"/>
      <family val="0"/>
    </font>
    <font>
      <b/>
      <sz val="11"/>
      <color rgb="FF000000"/>
      <name val="arial tur"/>
      <family val="0"/>
    </font>
    <font>
      <sz val="12"/>
      <color rgb="FFFF0000"/>
      <name val="Times New Roman"/>
      <family val="1"/>
    </font>
    <font>
      <sz val="14"/>
      <color rgb="FFFF0000"/>
      <name val="Times New Roman"/>
      <family val="1"/>
    </font>
    <font>
      <sz val="14"/>
      <color rgb="FFFF0000"/>
      <name val="Arial"/>
      <family val="2"/>
    </font>
    <font>
      <b/>
      <sz val="12"/>
      <color rgb="FFFF0000"/>
      <name val="Arial Tur"/>
      <family val="0"/>
    </font>
    <font>
      <b/>
      <sz val="10"/>
      <color rgb="FFFF00FF"/>
      <name val="Verdana"/>
      <family val="2"/>
    </font>
    <font>
      <sz val="10"/>
      <color rgb="FFFF00FF"/>
      <name val="Verdana"/>
      <family val="2"/>
    </font>
    <font>
      <b/>
      <sz val="11"/>
      <color rgb="FFFF0000"/>
      <name val="Arial Tur"/>
      <family val="0"/>
    </font>
    <font>
      <b/>
      <sz val="12"/>
      <color rgb="FFFF0000"/>
      <name val="Arial"/>
      <family val="2"/>
    </font>
    <font>
      <b/>
      <sz val="10"/>
      <color rgb="FFFF00FF"/>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indexed="45"/>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indexed="51"/>
        <bgColor indexed="64"/>
      </patternFill>
    </fill>
  </fills>
  <borders count="9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left>
        <color indexed="63"/>
      </left>
      <right style="medium"/>
      <top style="medium"/>
      <bottom style="medium"/>
    </border>
    <border>
      <left style="medium"/>
      <right style="medium"/>
      <top style="thin"/>
      <bottom>
        <color indexed="63"/>
      </bottom>
    </border>
    <border>
      <left style="medium"/>
      <right style="medium"/>
      <top>
        <color indexed="63"/>
      </top>
      <bottom style="medium"/>
    </border>
    <border>
      <left style="medium"/>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medium"/>
      <bottom style="thin"/>
    </border>
    <border>
      <left>
        <color indexed="63"/>
      </left>
      <right style="medium"/>
      <top style="medium"/>
      <bottom>
        <color indexed="63"/>
      </botto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medium"/>
      <top>
        <color indexed="63"/>
      </top>
      <bottom>
        <color indexed="63"/>
      </bottom>
    </border>
    <border>
      <left style="medium"/>
      <right style="medium"/>
      <top>
        <color indexed="63"/>
      </top>
      <bottom>
        <color indexed="63"/>
      </bottom>
    </border>
    <border>
      <left style="thin"/>
      <right style="medium"/>
      <top>
        <color indexed="63"/>
      </top>
      <bottom style="medium"/>
    </border>
    <border>
      <left>
        <color indexed="63"/>
      </left>
      <right>
        <color indexed="63"/>
      </right>
      <top style="medium"/>
      <bottom style="thin"/>
    </border>
    <border>
      <left style="medium"/>
      <right>
        <color indexed="63"/>
      </right>
      <top style="medium"/>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thin"/>
      <bottom style="thin"/>
    </border>
    <border>
      <left style="medium"/>
      <right>
        <color indexed="63"/>
      </right>
      <top style="thin"/>
      <bottom style="medium"/>
    </border>
    <border>
      <left style="medium"/>
      <right style="medium"/>
      <top style="medium"/>
      <bottom style="double"/>
    </border>
    <border>
      <left style="medium"/>
      <right style="medium"/>
      <top style="double"/>
      <bottom style="double"/>
    </border>
    <border>
      <left style="medium"/>
      <right style="medium"/>
      <top>
        <color indexed="63"/>
      </top>
      <bottom style="double"/>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thin"/>
      <bottom style="thin"/>
    </border>
    <border>
      <left style="thin"/>
      <right>
        <color indexed="63"/>
      </right>
      <top style="medium"/>
      <bottom style="thin"/>
    </border>
    <border>
      <left style="thin"/>
      <right>
        <color indexed="63"/>
      </right>
      <top style="medium"/>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style="thin"/>
      <right style="medium"/>
      <top style="medium"/>
      <bottom style="medium"/>
    </border>
    <border>
      <left>
        <color indexed="63"/>
      </left>
      <right style="medium"/>
      <top style="thin"/>
      <bottom style="medium"/>
    </border>
    <border>
      <left>
        <color indexed="63"/>
      </left>
      <right>
        <color indexed="63"/>
      </right>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medium"/>
      <top style="medium"/>
      <bottom>
        <color indexed="63"/>
      </bottom>
    </border>
    <border>
      <left>
        <color indexed="63"/>
      </left>
      <right style="thin"/>
      <top style="medium"/>
      <bottom style="thin"/>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0" fillId="2" borderId="0" applyNumberFormat="0" applyBorder="0" applyAlignment="0" applyProtection="0"/>
    <xf numFmtId="0" fontId="110" fillId="3" borderId="0" applyNumberFormat="0" applyBorder="0" applyAlignment="0" applyProtection="0"/>
    <xf numFmtId="0" fontId="110" fillId="4" borderId="0" applyNumberFormat="0" applyBorder="0" applyAlignment="0" applyProtection="0"/>
    <xf numFmtId="0" fontId="110" fillId="5" borderId="0" applyNumberFormat="0" applyBorder="0" applyAlignment="0" applyProtection="0"/>
    <xf numFmtId="0" fontId="110" fillId="6" borderId="0" applyNumberFormat="0" applyBorder="0" applyAlignment="0" applyProtection="0"/>
    <xf numFmtId="0" fontId="110" fillId="7" borderId="0" applyNumberFormat="0" applyBorder="0" applyAlignment="0" applyProtection="0"/>
    <xf numFmtId="0" fontId="110" fillId="8" borderId="0" applyNumberFormat="0" applyBorder="0" applyAlignment="0" applyProtection="0"/>
    <xf numFmtId="0" fontId="110" fillId="9" borderId="0" applyNumberFormat="0" applyBorder="0" applyAlignment="0" applyProtection="0"/>
    <xf numFmtId="0" fontId="110" fillId="10" borderId="0" applyNumberFormat="0" applyBorder="0" applyAlignment="0" applyProtection="0"/>
    <xf numFmtId="0" fontId="110" fillId="11" borderId="0" applyNumberFormat="0" applyBorder="0" applyAlignment="0" applyProtection="0"/>
    <xf numFmtId="0" fontId="110" fillId="12" borderId="0" applyNumberFormat="0" applyBorder="0" applyAlignment="0" applyProtection="0"/>
    <xf numFmtId="0" fontId="11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0" borderId="1" applyNumberFormat="0" applyFill="0" applyAlignment="0" applyProtection="0"/>
    <xf numFmtId="0" fontId="115" fillId="0" borderId="2" applyNumberFormat="0" applyFill="0" applyAlignment="0" applyProtection="0"/>
    <xf numFmtId="0" fontId="116" fillId="0" borderId="3" applyNumberFormat="0" applyFill="0" applyAlignment="0" applyProtection="0"/>
    <xf numFmtId="0" fontId="117" fillId="0" borderId="4" applyNumberFormat="0" applyFill="0" applyAlignment="0" applyProtection="0"/>
    <xf numFmtId="0" fontId="117" fillId="0" borderId="0" applyNumberFormat="0" applyFill="0" applyBorder="0" applyAlignment="0" applyProtection="0"/>
    <xf numFmtId="169" fontId="0" fillId="0" borderId="0" applyFont="0" applyFill="0" applyBorder="0" applyAlignment="0" applyProtection="0"/>
    <xf numFmtId="0" fontId="118" fillId="20" borderId="5" applyNumberFormat="0" applyAlignment="0" applyProtection="0"/>
    <xf numFmtId="0" fontId="119" fillId="21" borderId="6" applyNumberFormat="0" applyAlignment="0" applyProtection="0"/>
    <xf numFmtId="0" fontId="120" fillId="20" borderId="6" applyNumberFormat="0" applyAlignment="0" applyProtection="0"/>
    <xf numFmtId="0" fontId="121" fillId="22" borderId="7" applyNumberFormat="0" applyAlignment="0" applyProtection="0"/>
    <xf numFmtId="0" fontId="122" fillId="23"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23" fillId="24" borderId="0" applyNumberFormat="0" applyBorder="0" applyAlignment="0" applyProtection="0"/>
    <xf numFmtId="0" fontId="0" fillId="0" borderId="0">
      <alignment/>
      <protection/>
    </xf>
    <xf numFmtId="0" fontId="0" fillId="0" borderId="0">
      <alignment/>
      <protection/>
    </xf>
    <xf numFmtId="0" fontId="11" fillId="0" borderId="0">
      <alignment/>
      <protection/>
    </xf>
    <xf numFmtId="0" fontId="0" fillId="25" borderId="8" applyNumberFormat="0" applyFont="0" applyAlignment="0" applyProtection="0"/>
    <xf numFmtId="0" fontId="12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5" fillId="0" borderId="9" applyNumberFormat="0" applyFill="0" applyAlignment="0" applyProtection="0"/>
    <xf numFmtId="0" fontId="126" fillId="0" borderId="0" applyNumberFormat="0" applyFill="0" applyBorder="0" applyAlignment="0" applyProtection="0"/>
    <xf numFmtId="171" fontId="0" fillId="0" borderId="0" applyFont="0" applyFill="0" applyBorder="0" applyAlignment="0" applyProtection="0"/>
    <xf numFmtId="0" fontId="111" fillId="27" borderId="0" applyNumberFormat="0" applyBorder="0" applyAlignment="0" applyProtection="0"/>
    <xf numFmtId="0" fontId="111" fillId="28" borderId="0" applyNumberFormat="0" applyBorder="0" applyAlignment="0" applyProtection="0"/>
    <xf numFmtId="0" fontId="111" fillId="29" borderId="0" applyNumberFormat="0" applyBorder="0" applyAlignment="0" applyProtection="0"/>
    <xf numFmtId="0" fontId="111" fillId="30" borderId="0" applyNumberFormat="0" applyBorder="0" applyAlignment="0" applyProtection="0"/>
    <xf numFmtId="0" fontId="111" fillId="31" borderId="0" applyNumberFormat="0" applyBorder="0" applyAlignment="0" applyProtection="0"/>
    <xf numFmtId="0" fontId="111" fillId="32" borderId="0" applyNumberFormat="0" applyBorder="0" applyAlignment="0" applyProtection="0"/>
    <xf numFmtId="9" fontId="0" fillId="0" borderId="0" applyFont="0" applyFill="0" applyBorder="0" applyAlignment="0" applyProtection="0"/>
  </cellStyleXfs>
  <cellXfs count="1447">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Border="1" applyAlignment="1">
      <alignment/>
    </xf>
    <xf numFmtId="0" fontId="16" fillId="0" borderId="0" xfId="0" applyFont="1" applyAlignment="1">
      <alignment/>
    </xf>
    <xf numFmtId="0" fontId="14" fillId="0" borderId="0" xfId="0" applyFont="1" applyAlignment="1">
      <alignment vertical="center"/>
    </xf>
    <xf numFmtId="49" fontId="14" fillId="33" borderId="10" xfId="0" applyNumberFormat="1" applyFont="1" applyFill="1" applyBorder="1" applyAlignment="1">
      <alignment horizontal="center" vertical="center" wrapText="1"/>
    </xf>
    <xf numFmtId="0" fontId="0" fillId="0" borderId="0" xfId="0" applyFont="1" applyAlignment="1">
      <alignment/>
    </xf>
    <xf numFmtId="3" fontId="14" fillId="33" borderId="11" xfId="0" applyNumberFormat="1" applyFont="1" applyFill="1" applyBorder="1" applyAlignment="1">
      <alignment horizontal="center" vertical="center" wrapText="1"/>
    </xf>
    <xf numFmtId="3" fontId="23" fillId="34" borderId="10" xfId="0" applyNumberFormat="1" applyFont="1" applyFill="1" applyBorder="1" applyAlignment="1">
      <alignment/>
    </xf>
    <xf numFmtId="3" fontId="14" fillId="35" borderId="10" xfId="0" applyNumberFormat="1" applyFont="1" applyFill="1" applyBorder="1" applyAlignment="1">
      <alignment/>
    </xf>
    <xf numFmtId="0" fontId="20" fillId="0" borderId="12" xfId="0" applyFont="1" applyBorder="1" applyAlignment="1">
      <alignment horizontal="center"/>
    </xf>
    <xf numFmtId="3" fontId="20" fillId="0" borderId="12" xfId="0" applyNumberFormat="1" applyFont="1" applyFill="1" applyBorder="1" applyAlignment="1" quotePrefix="1">
      <alignment/>
    </xf>
    <xf numFmtId="3" fontId="20" fillId="0" borderId="12" xfId="0" applyNumberFormat="1" applyFont="1" applyFill="1" applyBorder="1" applyAlignment="1">
      <alignment/>
    </xf>
    <xf numFmtId="0" fontId="20" fillId="0" borderId="13" xfId="0" applyFont="1" applyBorder="1" applyAlignment="1">
      <alignment horizontal="center"/>
    </xf>
    <xf numFmtId="3" fontId="20" fillId="0" borderId="13" xfId="0" applyNumberFormat="1" applyFont="1" applyBorder="1" applyAlignment="1">
      <alignment/>
    </xf>
    <xf numFmtId="3" fontId="20" fillId="0" borderId="14" xfId="0" applyNumberFormat="1" applyFont="1" applyFill="1" applyBorder="1" applyAlignment="1">
      <alignment/>
    </xf>
    <xf numFmtId="0" fontId="20" fillId="0" borderId="14" xfId="0" applyFont="1" applyBorder="1" applyAlignment="1">
      <alignment horizontal="center"/>
    </xf>
    <xf numFmtId="3" fontId="20" fillId="0" borderId="14" xfId="0" applyNumberFormat="1" applyFont="1" applyBorder="1" applyAlignment="1">
      <alignment/>
    </xf>
    <xf numFmtId="3" fontId="20" fillId="0" borderId="14" xfId="0" applyNumberFormat="1" applyFont="1" applyBorder="1" applyAlignment="1" quotePrefix="1">
      <alignment/>
    </xf>
    <xf numFmtId="0" fontId="14" fillId="35" borderId="10" xfId="0" applyFont="1" applyFill="1" applyBorder="1" applyAlignment="1">
      <alignment horizontal="center"/>
    </xf>
    <xf numFmtId="49" fontId="14" fillId="35" borderId="10" xfId="0" applyNumberFormat="1" applyFont="1" applyFill="1" applyBorder="1" applyAlignment="1">
      <alignment horizontal="center"/>
    </xf>
    <xf numFmtId="0" fontId="14" fillId="35" borderId="15" xfId="0" applyFont="1" applyFill="1" applyBorder="1" applyAlignment="1">
      <alignment horizontal="left"/>
    </xf>
    <xf numFmtId="0" fontId="20" fillId="0" borderId="16" xfId="0" applyFont="1" applyBorder="1" applyAlignment="1">
      <alignment horizontal="center"/>
    </xf>
    <xf numFmtId="3" fontId="20" fillId="0" borderId="16" xfId="0" applyNumberFormat="1" applyFont="1" applyBorder="1" applyAlignment="1" quotePrefix="1">
      <alignment/>
    </xf>
    <xf numFmtId="3" fontId="20" fillId="0" borderId="16" xfId="0" applyNumberFormat="1" applyFont="1" applyBorder="1" applyAlignment="1">
      <alignment/>
    </xf>
    <xf numFmtId="0" fontId="20" fillId="0" borderId="17" xfId="0" applyFont="1" applyBorder="1" applyAlignment="1">
      <alignment horizontal="center"/>
    </xf>
    <xf numFmtId="3" fontId="20" fillId="0" borderId="18" xfId="0" applyNumberFormat="1" applyFont="1" applyBorder="1" applyAlignment="1">
      <alignment/>
    </xf>
    <xf numFmtId="3" fontId="20" fillId="0" borderId="18" xfId="0" applyNumberFormat="1" applyFont="1" applyFill="1" applyBorder="1" applyAlignment="1">
      <alignment/>
    </xf>
    <xf numFmtId="0" fontId="20" fillId="0" borderId="19" xfId="0" applyFont="1" applyBorder="1" applyAlignment="1">
      <alignment/>
    </xf>
    <xf numFmtId="0" fontId="20" fillId="0" borderId="0" xfId="0" applyFont="1" applyBorder="1" applyAlignment="1">
      <alignment/>
    </xf>
    <xf numFmtId="3" fontId="20" fillId="0" borderId="0" xfId="0" applyNumberFormat="1" applyFont="1" applyBorder="1" applyAlignment="1">
      <alignment/>
    </xf>
    <xf numFmtId="3" fontId="20" fillId="0" borderId="20" xfId="0" applyNumberFormat="1" applyFont="1" applyBorder="1" applyAlignment="1">
      <alignment/>
    </xf>
    <xf numFmtId="0" fontId="20" fillId="0" borderId="12" xfId="0" applyFont="1" applyBorder="1" applyAlignment="1">
      <alignment/>
    </xf>
    <xf numFmtId="3" fontId="20" fillId="0" borderId="21" xfId="0" applyNumberFormat="1" applyFont="1" applyBorder="1" applyAlignment="1">
      <alignment/>
    </xf>
    <xf numFmtId="0" fontId="20" fillId="0" borderId="22" xfId="0" applyFont="1" applyBorder="1" applyAlignment="1">
      <alignment/>
    </xf>
    <xf numFmtId="0" fontId="20" fillId="0" borderId="23" xfId="0" applyFont="1" applyBorder="1" applyAlignment="1">
      <alignment/>
    </xf>
    <xf numFmtId="0" fontId="20" fillId="0" borderId="23" xfId="0" applyFont="1" applyBorder="1" applyAlignment="1">
      <alignment/>
    </xf>
    <xf numFmtId="3" fontId="20" fillId="0" borderId="23" xfId="0" applyNumberFormat="1" applyFont="1" applyBorder="1" applyAlignment="1">
      <alignment/>
    </xf>
    <xf numFmtId="0" fontId="20" fillId="0" borderId="13" xfId="0" applyFont="1" applyBorder="1" applyAlignment="1">
      <alignment/>
    </xf>
    <xf numFmtId="3" fontId="20" fillId="0" borderId="24" xfId="0" applyNumberFormat="1" applyFont="1" applyBorder="1" applyAlignment="1" quotePrefix="1">
      <alignment/>
    </xf>
    <xf numFmtId="3" fontId="20" fillId="0" borderId="24" xfId="0" applyNumberFormat="1" applyFont="1" applyBorder="1" applyAlignment="1">
      <alignment/>
    </xf>
    <xf numFmtId="0" fontId="20" fillId="0" borderId="14" xfId="0" applyFont="1" applyBorder="1" applyAlignment="1">
      <alignment/>
    </xf>
    <xf numFmtId="3" fontId="20" fillId="0" borderId="25" xfId="0" applyNumberFormat="1" applyFont="1" applyBorder="1" applyAlignment="1">
      <alignment/>
    </xf>
    <xf numFmtId="0" fontId="20" fillId="0" borderId="18" xfId="0" applyFont="1" applyBorder="1" applyAlignment="1">
      <alignment/>
    </xf>
    <xf numFmtId="0" fontId="20" fillId="0" borderId="26" xfId="0" applyFont="1" applyBorder="1" applyAlignment="1">
      <alignment horizontal="left"/>
    </xf>
    <xf numFmtId="3" fontId="20" fillId="0" borderId="17" xfId="0" applyNumberFormat="1" applyFont="1" applyBorder="1" applyAlignment="1">
      <alignment/>
    </xf>
    <xf numFmtId="3" fontId="21" fillId="36" borderId="10" xfId="0" applyNumberFormat="1" applyFont="1" applyFill="1" applyBorder="1" applyAlignment="1">
      <alignment/>
    </xf>
    <xf numFmtId="3" fontId="7" fillId="0" borderId="10" xfId="0" applyNumberFormat="1" applyFont="1" applyBorder="1" applyAlignment="1">
      <alignment/>
    </xf>
    <xf numFmtId="3" fontId="20" fillId="0" borderId="12" xfId="0" applyNumberFormat="1" applyFont="1" applyBorder="1" applyAlignment="1">
      <alignment/>
    </xf>
    <xf numFmtId="0" fontId="14" fillId="0" borderId="0" xfId="0" applyFont="1" applyBorder="1" applyAlignment="1">
      <alignment vertical="center"/>
    </xf>
    <xf numFmtId="0" fontId="23" fillId="0" borderId="0" xfId="0" applyFont="1" applyFill="1" applyBorder="1" applyAlignment="1">
      <alignment vertical="center"/>
    </xf>
    <xf numFmtId="0" fontId="14" fillId="0" borderId="0" xfId="0" applyFont="1" applyBorder="1" applyAlignment="1">
      <alignment horizontal="center" vertical="center"/>
    </xf>
    <xf numFmtId="0" fontId="20" fillId="0" borderId="0" xfId="0" applyFont="1" applyBorder="1" applyAlignment="1">
      <alignment horizontal="center" vertical="center"/>
    </xf>
    <xf numFmtId="3" fontId="20" fillId="0" borderId="0" xfId="58" applyNumberFormat="1" applyFont="1" applyBorder="1" applyAlignment="1">
      <alignment horizontal="right" vertical="center"/>
    </xf>
    <xf numFmtId="0" fontId="20" fillId="0" borderId="0" xfId="0" applyFont="1" applyAlignment="1">
      <alignment vertical="center"/>
    </xf>
    <xf numFmtId="0" fontId="20" fillId="0" borderId="12" xfId="0" applyFont="1" applyBorder="1" applyAlignment="1">
      <alignment vertical="center" wrapText="1"/>
    </xf>
    <xf numFmtId="0" fontId="20" fillId="0" borderId="14" xfId="0" applyFont="1" applyBorder="1" applyAlignment="1">
      <alignment vertical="center" wrapText="1"/>
    </xf>
    <xf numFmtId="49" fontId="14" fillId="0" borderId="0" xfId="0" applyNumberFormat="1" applyFont="1" applyBorder="1" applyAlignment="1">
      <alignment vertical="center"/>
    </xf>
    <xf numFmtId="49" fontId="23" fillId="0" borderId="0"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20" fillId="0" borderId="0" xfId="58" applyNumberFormat="1" applyFont="1" applyBorder="1" applyAlignment="1">
      <alignment horizontal="right" vertical="center"/>
    </xf>
    <xf numFmtId="0" fontId="11" fillId="0" borderId="0" xfId="0" applyFont="1" applyAlignment="1">
      <alignment/>
    </xf>
    <xf numFmtId="0" fontId="20" fillId="0" borderId="0" xfId="0" applyFont="1" applyAlignment="1">
      <alignment/>
    </xf>
    <xf numFmtId="182" fontId="14" fillId="0" borderId="0" xfId="58" applyNumberFormat="1" applyFont="1" applyBorder="1" applyAlignment="1">
      <alignment vertical="center"/>
    </xf>
    <xf numFmtId="0" fontId="14" fillId="0" borderId="0" xfId="0" applyFont="1" applyBorder="1" applyAlignment="1" applyProtection="1">
      <alignment vertical="center"/>
      <protection/>
    </xf>
    <xf numFmtId="0" fontId="14" fillId="0" borderId="0" xfId="0" applyFont="1" applyBorder="1" applyAlignment="1" applyProtection="1">
      <alignment horizontal="center" vertical="center"/>
      <protection/>
    </xf>
    <xf numFmtId="182" fontId="14" fillId="0" borderId="0" xfId="58" applyNumberFormat="1" applyFont="1" applyBorder="1" applyAlignment="1" applyProtection="1">
      <alignment vertical="center"/>
      <protection/>
    </xf>
    <xf numFmtId="0" fontId="14" fillId="0" borderId="0" xfId="0" applyFont="1" applyAlignment="1">
      <alignment/>
    </xf>
    <xf numFmtId="182" fontId="14" fillId="0" borderId="0" xfId="58" applyNumberFormat="1" applyFont="1" applyBorder="1" applyAlignment="1" applyProtection="1">
      <alignment horizontal="center" vertical="center"/>
      <protection/>
    </xf>
    <xf numFmtId="49" fontId="14" fillId="0" borderId="10" xfId="58" applyNumberFormat="1" applyFont="1" applyBorder="1" applyAlignment="1" applyProtection="1">
      <alignment horizontal="center" vertical="center" wrapText="1"/>
      <protection/>
    </xf>
    <xf numFmtId="0" fontId="23" fillId="0" borderId="0" xfId="0" applyFont="1" applyAlignment="1">
      <alignment vertical="center"/>
    </xf>
    <xf numFmtId="0" fontId="23" fillId="0" borderId="0" xfId="0" applyFont="1" applyFill="1" applyBorder="1" applyAlignment="1">
      <alignment horizontal="center" vertical="center"/>
    </xf>
    <xf numFmtId="3" fontId="23" fillId="0" borderId="0" xfId="58" applyNumberFormat="1" applyFont="1" applyFill="1" applyBorder="1" applyAlignment="1">
      <alignment horizontal="right" vertical="center"/>
    </xf>
    <xf numFmtId="0" fontId="19" fillId="0" borderId="0" xfId="0" applyFont="1" applyAlignment="1">
      <alignment vertical="center"/>
    </xf>
    <xf numFmtId="49" fontId="14" fillId="0" borderId="0" xfId="0" applyNumberFormat="1" applyFont="1" applyBorder="1" applyAlignment="1">
      <alignment vertical="center" wrapText="1"/>
    </xf>
    <xf numFmtId="49" fontId="14" fillId="0" borderId="0" xfId="0" applyNumberFormat="1" applyFont="1" applyAlignment="1">
      <alignment vertical="center"/>
    </xf>
    <xf numFmtId="49" fontId="20" fillId="0" borderId="0" xfId="0" applyNumberFormat="1" applyFont="1" applyAlignment="1">
      <alignment vertical="center"/>
    </xf>
    <xf numFmtId="49" fontId="14" fillId="0" borderId="0" xfId="0" applyNumberFormat="1" applyFont="1" applyBorder="1" applyAlignment="1">
      <alignment horizontal="center" vertical="center" wrapText="1"/>
    </xf>
    <xf numFmtId="0" fontId="12" fillId="0" borderId="0" xfId="0" applyFont="1" applyAlignment="1">
      <alignment/>
    </xf>
    <xf numFmtId="0" fontId="17" fillId="0" borderId="0" xfId="0" applyFont="1" applyAlignment="1">
      <alignment/>
    </xf>
    <xf numFmtId="0" fontId="20" fillId="0" borderId="10" xfId="0" applyFont="1" applyBorder="1" applyAlignment="1">
      <alignment vertical="center" wrapText="1"/>
    </xf>
    <xf numFmtId="0" fontId="14" fillId="0" borderId="10" xfId="0" applyFont="1" applyBorder="1" applyAlignment="1">
      <alignment vertical="center"/>
    </xf>
    <xf numFmtId="0" fontId="14" fillId="0" borderId="10" xfId="0" applyFont="1" applyBorder="1" applyAlignment="1">
      <alignment horizontal="center" vertical="center" wrapText="1"/>
    </xf>
    <xf numFmtId="0" fontId="14" fillId="0" borderId="10" xfId="0" applyFont="1" applyBorder="1" applyAlignment="1">
      <alignment vertical="center" wrapText="1"/>
    </xf>
    <xf numFmtId="0" fontId="20" fillId="0" borderId="13" xfId="0" applyFont="1" applyBorder="1" applyAlignment="1">
      <alignment vertical="center" wrapText="1"/>
    </xf>
    <xf numFmtId="3" fontId="20" fillId="0" borderId="0" xfId="0" applyNumberFormat="1" applyFont="1" applyAlignment="1">
      <alignment/>
    </xf>
    <xf numFmtId="3" fontId="14" fillId="0" borderId="0" xfId="0" applyNumberFormat="1" applyFont="1" applyBorder="1" applyAlignment="1">
      <alignment vertical="center"/>
    </xf>
    <xf numFmtId="49" fontId="23" fillId="0" borderId="0" xfId="0" applyNumberFormat="1" applyFont="1" applyAlignment="1">
      <alignment horizontal="center" vertical="center" wrapText="1"/>
    </xf>
    <xf numFmtId="0" fontId="14" fillId="33" borderId="10" xfId="0" applyFont="1" applyFill="1" applyBorder="1" applyAlignment="1">
      <alignment horizontal="center" vertical="center" wrapText="1"/>
    </xf>
    <xf numFmtId="0" fontId="27" fillId="0" borderId="0" xfId="0" applyFont="1" applyAlignment="1">
      <alignment/>
    </xf>
    <xf numFmtId="3" fontId="20" fillId="0" borderId="26" xfId="0" applyNumberFormat="1" applyFont="1" applyBorder="1" applyAlignment="1">
      <alignment vertical="center"/>
    </xf>
    <xf numFmtId="3" fontId="20" fillId="0" borderId="25" xfId="0" applyNumberFormat="1" applyFont="1" applyBorder="1" applyAlignment="1">
      <alignment vertical="center"/>
    </xf>
    <xf numFmtId="0" fontId="14" fillId="0" borderId="11" xfId="0" applyFont="1" applyBorder="1" applyAlignment="1">
      <alignment horizontal="center" vertical="center" wrapText="1"/>
    </xf>
    <xf numFmtId="0" fontId="14" fillId="0" borderId="27" xfId="0" applyFont="1" applyBorder="1" applyAlignment="1">
      <alignment vertical="center"/>
    </xf>
    <xf numFmtId="0" fontId="14" fillId="0" borderId="20" xfId="0" applyFont="1" applyBorder="1" applyAlignment="1">
      <alignment vertical="center"/>
    </xf>
    <xf numFmtId="0" fontId="14" fillId="0" borderId="28" xfId="0" applyFont="1" applyBorder="1" applyAlignment="1">
      <alignment vertical="center"/>
    </xf>
    <xf numFmtId="3" fontId="20" fillId="0" borderId="29" xfId="0" applyNumberFormat="1" applyFont="1" applyBorder="1" applyAlignment="1">
      <alignment vertical="center"/>
    </xf>
    <xf numFmtId="3" fontId="20" fillId="0" borderId="30" xfId="0" applyNumberFormat="1" applyFont="1" applyBorder="1" applyAlignment="1">
      <alignment vertical="center"/>
    </xf>
    <xf numFmtId="3" fontId="20" fillId="0" borderId="31" xfId="0" applyNumberFormat="1" applyFont="1" applyBorder="1" applyAlignment="1">
      <alignment vertical="center"/>
    </xf>
    <xf numFmtId="3" fontId="20" fillId="0" borderId="32" xfId="0" applyNumberFormat="1" applyFont="1" applyBorder="1" applyAlignment="1">
      <alignment vertical="center"/>
    </xf>
    <xf numFmtId="3" fontId="20" fillId="0" borderId="33" xfId="0" applyNumberFormat="1" applyFont="1" applyBorder="1" applyAlignment="1">
      <alignment vertical="center"/>
    </xf>
    <xf numFmtId="3" fontId="20" fillId="0" borderId="34" xfId="0" applyNumberFormat="1" applyFont="1" applyBorder="1" applyAlignment="1">
      <alignment vertical="center"/>
    </xf>
    <xf numFmtId="3" fontId="20" fillId="0" borderId="35" xfId="0" applyNumberFormat="1" applyFont="1" applyBorder="1" applyAlignment="1">
      <alignment vertical="center"/>
    </xf>
    <xf numFmtId="3" fontId="20" fillId="0" borderId="36" xfId="0" applyNumberFormat="1" applyFont="1" applyBorder="1" applyAlignment="1">
      <alignment vertical="center"/>
    </xf>
    <xf numFmtId="3" fontId="20" fillId="0" borderId="37" xfId="0" applyNumberFormat="1" applyFont="1" applyBorder="1" applyAlignment="1">
      <alignment vertical="center"/>
    </xf>
    <xf numFmtId="0" fontId="20" fillId="0" borderId="26" xfId="0" applyFont="1" applyBorder="1" applyAlignment="1">
      <alignment vertical="center" wrapText="1"/>
    </xf>
    <xf numFmtId="0" fontId="20" fillId="0" borderId="25" xfId="0" applyFont="1" applyBorder="1" applyAlignment="1">
      <alignment vertical="center" wrapText="1"/>
    </xf>
    <xf numFmtId="0" fontId="20" fillId="0" borderId="38" xfId="0" applyFont="1" applyBorder="1" applyAlignment="1">
      <alignment vertical="center" wrapText="1"/>
    </xf>
    <xf numFmtId="0" fontId="14" fillId="0" borderId="17" xfId="0" applyFont="1" applyBorder="1" applyAlignment="1">
      <alignment horizontal="center" vertical="center" wrapText="1"/>
    </xf>
    <xf numFmtId="0" fontId="20" fillId="0" borderId="24" xfId="0" applyFont="1" applyBorder="1" applyAlignment="1">
      <alignment vertical="center" wrapText="1"/>
    </xf>
    <xf numFmtId="3" fontId="14" fillId="0" borderId="39" xfId="0" applyNumberFormat="1" applyFont="1" applyBorder="1" applyAlignment="1">
      <alignment vertical="center"/>
    </xf>
    <xf numFmtId="3" fontId="14" fillId="0" borderId="40" xfId="0" applyNumberFormat="1" applyFont="1" applyBorder="1" applyAlignment="1">
      <alignment vertical="center"/>
    </xf>
    <xf numFmtId="3" fontId="19" fillId="0" borderId="39" xfId="0" applyNumberFormat="1" applyFont="1" applyBorder="1" applyAlignment="1">
      <alignment vertical="center"/>
    </xf>
    <xf numFmtId="3" fontId="19" fillId="0" borderId="40" xfId="0" applyNumberFormat="1" applyFont="1" applyBorder="1" applyAlignment="1">
      <alignment vertical="center"/>
    </xf>
    <xf numFmtId="3" fontId="28" fillId="0" borderId="39" xfId="0" applyNumberFormat="1" applyFont="1" applyBorder="1" applyAlignment="1">
      <alignment vertical="center"/>
    </xf>
    <xf numFmtId="3" fontId="28" fillId="0" borderId="40" xfId="0" applyNumberFormat="1" applyFont="1" applyBorder="1" applyAlignment="1">
      <alignment vertical="center"/>
    </xf>
    <xf numFmtId="3" fontId="28" fillId="0" borderId="41" xfId="0" applyNumberFormat="1" applyFont="1" applyBorder="1" applyAlignment="1">
      <alignment vertical="center"/>
    </xf>
    <xf numFmtId="3" fontId="28" fillId="0" borderId="15" xfId="0" applyNumberFormat="1" applyFont="1" applyBorder="1" applyAlignment="1">
      <alignment vertical="center"/>
    </xf>
    <xf numFmtId="3" fontId="19" fillId="0" borderId="41" xfId="0" applyNumberFormat="1" applyFont="1" applyBorder="1" applyAlignment="1">
      <alignment vertical="center"/>
    </xf>
    <xf numFmtId="3" fontId="19" fillId="0" borderId="15" xfId="0" applyNumberFormat="1" applyFont="1" applyBorder="1" applyAlignment="1">
      <alignment vertical="center"/>
    </xf>
    <xf numFmtId="3" fontId="14" fillId="0" borderId="15" xfId="0" applyNumberFormat="1" applyFont="1" applyBorder="1" applyAlignment="1">
      <alignment vertical="center"/>
    </xf>
    <xf numFmtId="3" fontId="14" fillId="0" borderId="35" xfId="0" applyNumberFormat="1" applyFont="1" applyBorder="1" applyAlignment="1">
      <alignment horizontal="center" vertical="center" wrapText="1"/>
    </xf>
    <xf numFmtId="3" fontId="14" fillId="0" borderId="36" xfId="0" applyNumberFormat="1" applyFont="1" applyBorder="1" applyAlignment="1">
      <alignment horizontal="center" vertical="center" wrapText="1"/>
    </xf>
    <xf numFmtId="3" fontId="23" fillId="0" borderId="39" xfId="0" applyNumberFormat="1" applyFont="1" applyBorder="1" applyAlignment="1">
      <alignment vertical="center"/>
    </xf>
    <xf numFmtId="3" fontId="23" fillId="0" borderId="40" xfId="0" applyNumberFormat="1" applyFont="1" applyBorder="1" applyAlignment="1">
      <alignment vertical="center"/>
    </xf>
    <xf numFmtId="3" fontId="23" fillId="0" borderId="15" xfId="0" applyNumberFormat="1" applyFont="1" applyBorder="1" applyAlignment="1">
      <alignment vertical="center"/>
    </xf>
    <xf numFmtId="3" fontId="20" fillId="0" borderId="42" xfId="0" applyNumberFormat="1" applyFont="1" applyBorder="1" applyAlignment="1">
      <alignment vertical="center"/>
    </xf>
    <xf numFmtId="3" fontId="20" fillId="0" borderId="43" xfId="0" applyNumberFormat="1" applyFont="1" applyBorder="1" applyAlignment="1">
      <alignment vertical="center"/>
    </xf>
    <xf numFmtId="3" fontId="20" fillId="0" borderId="44" xfId="0" applyNumberFormat="1" applyFont="1" applyBorder="1" applyAlignment="1">
      <alignment vertical="center"/>
    </xf>
    <xf numFmtId="0" fontId="2" fillId="0" borderId="0" xfId="0" applyFont="1" applyBorder="1" applyAlignment="1">
      <alignment/>
    </xf>
    <xf numFmtId="3" fontId="14" fillId="0" borderId="45" xfId="0" applyNumberFormat="1" applyFont="1" applyBorder="1" applyAlignment="1">
      <alignment horizontal="center" vertical="center" wrapText="1"/>
    </xf>
    <xf numFmtId="3" fontId="14" fillId="0" borderId="46" xfId="0" applyNumberFormat="1" applyFont="1" applyBorder="1" applyAlignment="1">
      <alignment horizontal="center" vertical="center" wrapText="1"/>
    </xf>
    <xf numFmtId="3" fontId="20" fillId="0" borderId="45" xfId="0" applyNumberFormat="1" applyFont="1" applyBorder="1" applyAlignment="1">
      <alignment vertical="center"/>
    </xf>
    <xf numFmtId="3" fontId="20" fillId="0" borderId="46" xfId="0" applyNumberFormat="1" applyFont="1" applyBorder="1" applyAlignment="1">
      <alignment vertical="center"/>
    </xf>
    <xf numFmtId="3" fontId="20" fillId="0" borderId="47" xfId="0" applyNumberFormat="1" applyFont="1" applyBorder="1" applyAlignment="1">
      <alignment vertical="center"/>
    </xf>
    <xf numFmtId="0" fontId="30" fillId="0" borderId="0" xfId="0" applyFont="1" applyAlignment="1">
      <alignment/>
    </xf>
    <xf numFmtId="0" fontId="3" fillId="0" borderId="0" xfId="0" applyFont="1" applyBorder="1" applyAlignment="1">
      <alignment vertical="center"/>
    </xf>
    <xf numFmtId="0" fontId="32"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horizontal="center" vertical="center" wrapText="1"/>
    </xf>
    <xf numFmtId="3" fontId="0" fillId="0" borderId="0" xfId="0" applyNumberFormat="1" applyAlignment="1">
      <alignment/>
    </xf>
    <xf numFmtId="0" fontId="0" fillId="0" borderId="19" xfId="0" applyBorder="1" applyAlignment="1">
      <alignment/>
    </xf>
    <xf numFmtId="3" fontId="0" fillId="0" borderId="0" xfId="0" applyNumberFormat="1" applyBorder="1" applyAlignment="1">
      <alignment/>
    </xf>
    <xf numFmtId="3" fontId="14" fillId="36" borderId="10" xfId="0" applyNumberFormat="1" applyFont="1" applyFill="1" applyBorder="1" applyAlignment="1">
      <alignment/>
    </xf>
    <xf numFmtId="0" fontId="20" fillId="0" borderId="16" xfId="0" applyFont="1" applyBorder="1" applyAlignment="1">
      <alignment vertical="center" wrapText="1"/>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4" xfId="0" applyFont="1" applyBorder="1" applyAlignment="1">
      <alignment vertical="center"/>
    </xf>
    <xf numFmtId="0" fontId="0" fillId="0" borderId="14" xfId="0" applyFont="1" applyBorder="1" applyAlignment="1">
      <alignment vertical="center" wrapText="1"/>
    </xf>
    <xf numFmtId="0" fontId="0" fillId="0" borderId="18" xfId="0" applyFont="1" applyBorder="1" applyAlignment="1">
      <alignment vertical="center"/>
    </xf>
    <xf numFmtId="0" fontId="0" fillId="0" borderId="18" xfId="0" applyFont="1" applyBorder="1" applyAlignment="1">
      <alignment vertical="center" wrapText="1"/>
    </xf>
    <xf numFmtId="0" fontId="29" fillId="0" borderId="10" xfId="0" applyFont="1" applyBorder="1" applyAlignment="1">
      <alignment wrapText="1"/>
    </xf>
    <xf numFmtId="3" fontId="20" fillId="0" borderId="48" xfId="0" applyNumberFormat="1" applyFont="1" applyBorder="1" applyAlignment="1">
      <alignment vertical="center"/>
    </xf>
    <xf numFmtId="3" fontId="20" fillId="0" borderId="49" xfId="0" applyNumberFormat="1" applyFont="1" applyBorder="1" applyAlignment="1">
      <alignment vertical="center"/>
    </xf>
    <xf numFmtId="3" fontId="20" fillId="0" borderId="20" xfId="0" applyNumberFormat="1" applyFont="1" applyBorder="1" applyAlignment="1">
      <alignment vertical="center"/>
    </xf>
    <xf numFmtId="3" fontId="20" fillId="0" borderId="50" xfId="0" applyNumberFormat="1" applyFont="1" applyBorder="1" applyAlignment="1">
      <alignment/>
    </xf>
    <xf numFmtId="3" fontId="20" fillId="0" borderId="17" xfId="0" applyNumberFormat="1" applyFont="1" applyFill="1" applyBorder="1" applyAlignment="1">
      <alignment/>
    </xf>
    <xf numFmtId="3" fontId="20" fillId="0" borderId="51" xfId="0" applyNumberFormat="1" applyFont="1" applyBorder="1" applyAlignment="1">
      <alignment vertical="center"/>
    </xf>
    <xf numFmtId="3" fontId="14" fillId="33" borderId="52" xfId="0" applyNumberFormat="1" applyFont="1" applyFill="1" applyBorder="1" applyAlignment="1">
      <alignment horizontal="center" vertical="center" wrapText="1"/>
    </xf>
    <xf numFmtId="0" fontId="20" fillId="0" borderId="44" xfId="0" applyFont="1" applyBorder="1" applyAlignment="1">
      <alignment/>
    </xf>
    <xf numFmtId="0" fontId="20" fillId="0" borderId="33" xfId="0" applyFont="1" applyBorder="1" applyAlignment="1">
      <alignment/>
    </xf>
    <xf numFmtId="0" fontId="20" fillId="0" borderId="37" xfId="0" applyFont="1" applyBorder="1" applyAlignment="1">
      <alignment/>
    </xf>
    <xf numFmtId="0" fontId="20" fillId="0" borderId="53" xfId="0" applyFont="1" applyBorder="1" applyAlignment="1">
      <alignment/>
    </xf>
    <xf numFmtId="49" fontId="14" fillId="37" borderId="17" xfId="0" applyNumberFormat="1" applyFont="1" applyFill="1" applyBorder="1" applyAlignment="1">
      <alignment horizontal="center" vertical="center" wrapText="1"/>
    </xf>
    <xf numFmtId="3" fontId="14" fillId="38" borderId="10" xfId="0" applyNumberFormat="1" applyFont="1" applyFill="1" applyBorder="1" applyAlignment="1">
      <alignment/>
    </xf>
    <xf numFmtId="3" fontId="35" fillId="0" borderId="0" xfId="0" applyNumberFormat="1" applyFont="1" applyBorder="1" applyAlignment="1">
      <alignment vertical="center" wrapText="1"/>
    </xf>
    <xf numFmtId="0" fontId="35" fillId="0" borderId="0" xfId="0" applyFont="1" applyBorder="1" applyAlignment="1">
      <alignment vertical="center" wrapText="1"/>
    </xf>
    <xf numFmtId="0" fontId="36" fillId="0" borderId="0" xfId="0" applyFont="1" applyAlignment="1">
      <alignment/>
    </xf>
    <xf numFmtId="3" fontId="36" fillId="0" borderId="0" xfId="0" applyNumberFormat="1" applyFont="1" applyAlignment="1">
      <alignment/>
    </xf>
    <xf numFmtId="0" fontId="37" fillId="0" borderId="0" xfId="0" applyFont="1" applyAlignment="1">
      <alignment/>
    </xf>
    <xf numFmtId="3" fontId="39" fillId="0" borderId="0" xfId="0" applyNumberFormat="1" applyFont="1" applyAlignment="1">
      <alignment/>
    </xf>
    <xf numFmtId="0" fontId="39" fillId="0" borderId="0" xfId="0" applyFont="1" applyAlignment="1">
      <alignment/>
    </xf>
    <xf numFmtId="3" fontId="39" fillId="0" borderId="0" xfId="0" applyNumberFormat="1" applyFont="1" applyAlignment="1">
      <alignment vertical="center"/>
    </xf>
    <xf numFmtId="0" fontId="39" fillId="0" borderId="0" xfId="0" applyFont="1" applyAlignment="1">
      <alignment vertical="center"/>
    </xf>
    <xf numFmtId="3" fontId="36" fillId="0" borderId="54" xfId="0" applyNumberFormat="1" applyFont="1" applyBorder="1" applyAlignment="1">
      <alignment vertical="center"/>
    </xf>
    <xf numFmtId="3" fontId="36" fillId="0" borderId="12" xfId="0" applyNumberFormat="1" applyFont="1" applyBorder="1" applyAlignment="1">
      <alignment vertical="center"/>
    </xf>
    <xf numFmtId="3" fontId="36" fillId="0" borderId="26" xfId="0" applyNumberFormat="1" applyFont="1" applyFill="1" applyBorder="1" applyAlignment="1">
      <alignment vertical="center"/>
    </xf>
    <xf numFmtId="3" fontId="36" fillId="0" borderId="0" xfId="0" applyNumberFormat="1" applyFont="1" applyAlignment="1">
      <alignment vertical="center"/>
    </xf>
    <xf numFmtId="0" fontId="36" fillId="0" borderId="0" xfId="0" applyFont="1" applyAlignment="1">
      <alignment vertical="center"/>
    </xf>
    <xf numFmtId="3" fontId="36" fillId="0" borderId="50" xfId="0" applyNumberFormat="1" applyFont="1" applyBorder="1" applyAlignment="1">
      <alignment vertical="center" wrapText="1"/>
    </xf>
    <xf numFmtId="3" fontId="36" fillId="0" borderId="17" xfId="0" applyNumberFormat="1" applyFont="1" applyBorder="1" applyAlignment="1">
      <alignment vertical="center"/>
    </xf>
    <xf numFmtId="3" fontId="36" fillId="0" borderId="28" xfId="0" applyNumberFormat="1" applyFont="1" applyFill="1" applyBorder="1" applyAlignment="1">
      <alignment vertical="center"/>
    </xf>
    <xf numFmtId="3" fontId="39" fillId="35" borderId="10" xfId="0" applyNumberFormat="1" applyFont="1" applyFill="1" applyBorder="1" applyAlignment="1">
      <alignment vertical="center"/>
    </xf>
    <xf numFmtId="3" fontId="39" fillId="35" borderId="15" xfId="0" applyNumberFormat="1" applyFont="1" applyFill="1" applyBorder="1" applyAlignment="1">
      <alignment vertical="center"/>
    </xf>
    <xf numFmtId="0" fontId="39" fillId="35" borderId="10" xfId="0" applyFont="1" applyFill="1" applyBorder="1" applyAlignment="1">
      <alignment vertical="center"/>
    </xf>
    <xf numFmtId="3" fontId="36" fillId="0" borderId="55" xfId="0" applyNumberFormat="1" applyFont="1" applyBorder="1" applyAlignment="1">
      <alignment vertical="center"/>
    </xf>
    <xf numFmtId="3" fontId="36" fillId="0" borderId="13" xfId="0" applyNumberFormat="1" applyFont="1" applyBorder="1" applyAlignment="1">
      <alignment vertical="center"/>
    </xf>
    <xf numFmtId="3" fontId="36" fillId="0" borderId="24" xfId="0" applyNumberFormat="1" applyFont="1" applyFill="1" applyBorder="1" applyAlignment="1">
      <alignment vertical="center"/>
    </xf>
    <xf numFmtId="3" fontId="38" fillId="36" borderId="54" xfId="0" applyNumberFormat="1" applyFont="1" applyFill="1" applyBorder="1" applyAlignment="1">
      <alignment vertical="center"/>
    </xf>
    <xf numFmtId="3" fontId="38" fillId="36" borderId="12" xfId="0" applyNumberFormat="1" applyFont="1" applyFill="1" applyBorder="1" applyAlignment="1">
      <alignment vertical="center"/>
    </xf>
    <xf numFmtId="3" fontId="38" fillId="0" borderId="0" xfId="0" applyNumberFormat="1" applyFont="1" applyBorder="1" applyAlignment="1">
      <alignment/>
    </xf>
    <xf numFmtId="0" fontId="38" fillId="0" borderId="0" xfId="0" applyFont="1" applyBorder="1" applyAlignment="1">
      <alignment/>
    </xf>
    <xf numFmtId="3" fontId="38" fillId="36" borderId="50" xfId="0" applyNumberFormat="1" applyFont="1" applyFill="1" applyBorder="1" applyAlignment="1">
      <alignment vertical="center" wrapText="1"/>
    </xf>
    <xf numFmtId="3" fontId="38" fillId="36" borderId="17" xfId="0" applyNumberFormat="1" applyFont="1" applyFill="1" applyBorder="1" applyAlignment="1">
      <alignment vertical="center"/>
    </xf>
    <xf numFmtId="0" fontId="38" fillId="36" borderId="15" xfId="0" applyFont="1" applyFill="1" applyBorder="1" applyAlignment="1">
      <alignment vertical="center"/>
    </xf>
    <xf numFmtId="3" fontId="38" fillId="36" borderId="10" xfId="0" applyNumberFormat="1" applyFont="1" applyFill="1" applyBorder="1" applyAlignment="1">
      <alignment vertical="center"/>
    </xf>
    <xf numFmtId="3" fontId="38" fillId="0" borderId="0" xfId="0" applyNumberFormat="1" applyFont="1" applyAlignment="1">
      <alignment vertical="center"/>
    </xf>
    <xf numFmtId="0" fontId="38" fillId="0" borderId="0" xfId="0" applyFont="1" applyAlignment="1">
      <alignment vertical="center"/>
    </xf>
    <xf numFmtId="3" fontId="40" fillId="37" borderId="54" xfId="0" applyNumberFormat="1" applyFont="1" applyFill="1" applyBorder="1" applyAlignment="1">
      <alignment vertical="center"/>
    </xf>
    <xf numFmtId="3" fontId="40" fillId="37" borderId="12" xfId="0" applyNumberFormat="1" applyFont="1" applyFill="1" applyBorder="1" applyAlignment="1">
      <alignment vertical="center"/>
    </xf>
    <xf numFmtId="3" fontId="40" fillId="0" borderId="0" xfId="0" applyNumberFormat="1" applyFont="1" applyBorder="1" applyAlignment="1">
      <alignment/>
    </xf>
    <xf numFmtId="0" fontId="40" fillId="0" borderId="0" xfId="0" applyFont="1" applyBorder="1" applyAlignment="1">
      <alignment/>
    </xf>
    <xf numFmtId="3" fontId="40" fillId="37" borderId="50" xfId="0" applyNumberFormat="1" applyFont="1" applyFill="1" applyBorder="1" applyAlignment="1">
      <alignment vertical="center" wrapText="1"/>
    </xf>
    <xf numFmtId="3" fontId="40" fillId="37" borderId="17" xfId="0" applyNumberFormat="1" applyFont="1" applyFill="1" applyBorder="1" applyAlignment="1">
      <alignment vertical="center"/>
    </xf>
    <xf numFmtId="0" fontId="40" fillId="37" borderId="15" xfId="0" applyFont="1" applyFill="1" applyBorder="1" applyAlignment="1">
      <alignment vertical="center"/>
    </xf>
    <xf numFmtId="3" fontId="40" fillId="37" borderId="10" xfId="0" applyNumberFormat="1" applyFont="1" applyFill="1" applyBorder="1" applyAlignment="1">
      <alignment vertical="center"/>
    </xf>
    <xf numFmtId="3" fontId="40" fillId="0" borderId="0" xfId="0" applyNumberFormat="1" applyFont="1" applyAlignment="1">
      <alignment vertical="center"/>
    </xf>
    <xf numFmtId="0" fontId="40" fillId="0" borderId="0" xfId="0" applyFont="1" applyAlignment="1">
      <alignment vertical="center"/>
    </xf>
    <xf numFmtId="49" fontId="39" fillId="33" borderId="12" xfId="0" applyNumberFormat="1" applyFont="1" applyFill="1" applyBorder="1" applyAlignment="1">
      <alignment horizontal="center" vertical="center"/>
    </xf>
    <xf numFmtId="49" fontId="39" fillId="33" borderId="17" xfId="0" applyNumberFormat="1" applyFont="1" applyFill="1" applyBorder="1" applyAlignment="1">
      <alignment horizontal="center" vertical="center" wrapText="1"/>
    </xf>
    <xf numFmtId="3" fontId="14" fillId="33" borderId="56" xfId="0" applyNumberFormat="1" applyFont="1" applyFill="1" applyBorder="1" applyAlignment="1">
      <alignment horizontal="center" vertical="center" wrapText="1"/>
    </xf>
    <xf numFmtId="3" fontId="14" fillId="33" borderId="57" xfId="0" applyNumberFormat="1" applyFont="1" applyFill="1" applyBorder="1" applyAlignment="1">
      <alignment horizontal="center" vertical="center" wrapText="1"/>
    </xf>
    <xf numFmtId="0" fontId="0" fillId="0" borderId="0" xfId="0" applyAlignment="1">
      <alignment vertical="center" wrapText="1"/>
    </xf>
    <xf numFmtId="0" fontId="20" fillId="0" borderId="52" xfId="0" applyFont="1" applyBorder="1" applyAlignment="1">
      <alignment vertical="center" wrapText="1"/>
    </xf>
    <xf numFmtId="0" fontId="3" fillId="0" borderId="10" xfId="0" applyFont="1" applyBorder="1" applyAlignment="1">
      <alignment vertical="center"/>
    </xf>
    <xf numFmtId="3" fontId="14" fillId="33" borderId="58" xfId="0" applyNumberFormat="1" applyFont="1" applyFill="1" applyBorder="1" applyAlignment="1">
      <alignment horizontal="center" vertical="center" wrapText="1"/>
    </xf>
    <xf numFmtId="3" fontId="14" fillId="33" borderId="10" xfId="0" applyNumberFormat="1" applyFont="1" applyFill="1" applyBorder="1" applyAlignment="1">
      <alignment horizontal="center" vertical="center" wrapText="1"/>
    </xf>
    <xf numFmtId="0" fontId="17" fillId="0" borderId="13" xfId="0" applyFont="1" applyBorder="1" applyAlignment="1">
      <alignment wrapText="1"/>
    </xf>
    <xf numFmtId="0" fontId="17" fillId="0" borderId="14" xfId="0" applyFont="1" applyBorder="1" applyAlignment="1">
      <alignment wrapText="1"/>
    </xf>
    <xf numFmtId="0" fontId="17" fillId="0" borderId="16" xfId="0" applyFont="1" applyBorder="1" applyAlignment="1">
      <alignment wrapText="1"/>
    </xf>
    <xf numFmtId="0" fontId="43" fillId="39" borderId="16" xfId="0" applyFont="1" applyFill="1" applyBorder="1" applyAlignment="1">
      <alignment vertical="center" wrapText="1"/>
    </xf>
    <xf numFmtId="49" fontId="14" fillId="37" borderId="10" xfId="0" applyNumberFormat="1" applyFont="1" applyFill="1" applyBorder="1" applyAlignment="1">
      <alignment horizontal="center" vertical="center" wrapText="1"/>
    </xf>
    <xf numFmtId="3" fontId="39" fillId="0" borderId="54" xfId="0" applyNumberFormat="1" applyFont="1" applyBorder="1" applyAlignment="1">
      <alignment vertical="center"/>
    </xf>
    <xf numFmtId="3" fontId="39" fillId="0" borderId="12" xfId="0" applyNumberFormat="1" applyFont="1" applyBorder="1" applyAlignment="1">
      <alignment vertical="center"/>
    </xf>
    <xf numFmtId="3" fontId="39" fillId="0" borderId="17" xfId="0" applyNumberFormat="1" applyFont="1" applyBorder="1" applyAlignment="1">
      <alignment vertical="center"/>
    </xf>
    <xf numFmtId="0" fontId="39" fillId="40" borderId="10" xfId="0" applyFont="1" applyFill="1" applyBorder="1" applyAlignment="1">
      <alignment vertical="center"/>
    </xf>
    <xf numFmtId="3" fontId="39" fillId="40" borderId="10" xfId="0" applyNumberFormat="1" applyFont="1" applyFill="1" applyBorder="1" applyAlignment="1">
      <alignment vertical="center"/>
    </xf>
    <xf numFmtId="3" fontId="39" fillId="40" borderId="15" xfId="0" applyNumberFormat="1" applyFont="1" applyFill="1" applyBorder="1" applyAlignment="1">
      <alignment vertical="center"/>
    </xf>
    <xf numFmtId="3" fontId="20" fillId="0" borderId="10" xfId="0" applyNumberFormat="1" applyFont="1" applyBorder="1" applyAlignment="1">
      <alignment vertical="center" wrapText="1"/>
    </xf>
    <xf numFmtId="0" fontId="0" fillId="0" borderId="32" xfId="0" applyNumberFormat="1" applyBorder="1" applyAlignment="1">
      <alignment vertical="center" wrapText="1"/>
    </xf>
    <xf numFmtId="0" fontId="0" fillId="0" borderId="32" xfId="0" applyBorder="1" applyAlignment="1">
      <alignment vertical="center" wrapText="1"/>
    </xf>
    <xf numFmtId="0" fontId="45" fillId="0" borderId="0" xfId="0" applyFont="1" applyAlignment="1">
      <alignment/>
    </xf>
    <xf numFmtId="3" fontId="45" fillId="0" borderId="0" xfId="0" applyNumberFormat="1" applyFont="1" applyAlignment="1">
      <alignment/>
    </xf>
    <xf numFmtId="3" fontId="44" fillId="0" borderId="0" xfId="0" applyNumberFormat="1" applyFont="1" applyAlignment="1">
      <alignment/>
    </xf>
    <xf numFmtId="0" fontId="44" fillId="0" borderId="0" xfId="0" applyFont="1" applyAlignment="1">
      <alignment/>
    </xf>
    <xf numFmtId="3" fontId="44" fillId="0" borderId="0" xfId="0" applyNumberFormat="1" applyFont="1" applyAlignment="1">
      <alignment vertical="center"/>
    </xf>
    <xf numFmtId="0" fontId="44" fillId="0" borderId="0" xfId="0" applyFont="1" applyAlignment="1">
      <alignment vertical="center"/>
    </xf>
    <xf numFmtId="0" fontId="20" fillId="0" borderId="52" xfId="0" applyFont="1" applyBorder="1" applyAlignment="1">
      <alignment horizontal="center"/>
    </xf>
    <xf numFmtId="0" fontId="20" fillId="0" borderId="51" xfId="0" applyFont="1" applyBorder="1" applyAlignment="1">
      <alignment/>
    </xf>
    <xf numFmtId="0" fontId="14" fillId="0" borderId="0" xfId="0" applyFont="1" applyAlignment="1">
      <alignment vertical="center" wrapText="1"/>
    </xf>
    <xf numFmtId="0" fontId="20" fillId="0" borderId="38" xfId="0" applyFont="1" applyBorder="1" applyAlignment="1">
      <alignment/>
    </xf>
    <xf numFmtId="3" fontId="20" fillId="0" borderId="38" xfId="0" applyNumberFormat="1" applyFont="1" applyBorder="1" applyAlignment="1">
      <alignment/>
    </xf>
    <xf numFmtId="0" fontId="20" fillId="0" borderId="50" xfId="0" applyFont="1" applyBorder="1" applyAlignment="1">
      <alignment/>
    </xf>
    <xf numFmtId="0" fontId="20" fillId="0" borderId="59" xfId="0" applyFont="1" applyBorder="1" applyAlignment="1">
      <alignment/>
    </xf>
    <xf numFmtId="0" fontId="20" fillId="0" borderId="60" xfId="0" applyFont="1" applyBorder="1" applyAlignment="1">
      <alignment/>
    </xf>
    <xf numFmtId="3" fontId="20" fillId="0" borderId="60" xfId="0" applyNumberFormat="1" applyFont="1" applyBorder="1" applyAlignment="1">
      <alignment/>
    </xf>
    <xf numFmtId="3" fontId="20" fillId="0" borderId="27" xfId="0" applyNumberFormat="1" applyFont="1" applyBorder="1" applyAlignment="1">
      <alignment/>
    </xf>
    <xf numFmtId="0" fontId="20" fillId="0" borderId="61" xfId="0" applyFont="1" applyBorder="1" applyAlignment="1">
      <alignment/>
    </xf>
    <xf numFmtId="3" fontId="20" fillId="0" borderId="28" xfId="0" applyNumberFormat="1" applyFont="1" applyBorder="1" applyAlignment="1">
      <alignment/>
    </xf>
    <xf numFmtId="0" fontId="127" fillId="0" borderId="10" xfId="0" applyFont="1" applyBorder="1" applyAlignment="1">
      <alignment vertical="center"/>
    </xf>
    <xf numFmtId="0" fontId="3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48" fillId="0" borderId="0" xfId="0" applyFont="1" applyFill="1" applyAlignment="1">
      <alignment vertical="center"/>
    </xf>
    <xf numFmtId="0" fontId="48" fillId="0" borderId="0" xfId="0" applyFont="1" applyFill="1" applyBorder="1" applyAlignment="1">
      <alignment vertical="center"/>
    </xf>
    <xf numFmtId="0" fontId="3" fillId="0" borderId="62" xfId="0" applyFont="1" applyBorder="1" applyAlignment="1">
      <alignment vertical="center"/>
    </xf>
    <xf numFmtId="0" fontId="49" fillId="0" borderId="56" xfId="0" applyFont="1" applyBorder="1" applyAlignment="1">
      <alignment horizontal="center" vertical="center"/>
    </xf>
    <xf numFmtId="0" fontId="49" fillId="0" borderId="53" xfId="0" applyFont="1" applyBorder="1" applyAlignment="1">
      <alignment horizontal="center" vertical="center"/>
    </xf>
    <xf numFmtId="0" fontId="49" fillId="0" borderId="57" xfId="0" applyFont="1" applyBorder="1" applyAlignment="1">
      <alignment horizontal="center" vertical="center"/>
    </xf>
    <xf numFmtId="3" fontId="0" fillId="0" borderId="34" xfId="0" applyNumberFormat="1" applyFont="1" applyBorder="1" applyAlignment="1">
      <alignment horizontal="center" vertical="center"/>
    </xf>
    <xf numFmtId="3" fontId="0" fillId="0" borderId="33" xfId="0" applyNumberFormat="1" applyFont="1" applyBorder="1" applyAlignment="1">
      <alignment vertical="center"/>
    </xf>
    <xf numFmtId="3" fontId="0" fillId="0" borderId="32" xfId="0" applyNumberFormat="1" applyFont="1" applyBorder="1" applyAlignment="1">
      <alignment horizontal="right" vertical="center"/>
    </xf>
    <xf numFmtId="3" fontId="0" fillId="0" borderId="25" xfId="0" applyNumberFormat="1" applyFont="1" applyBorder="1" applyAlignment="1">
      <alignment horizontal="center" vertical="center"/>
    </xf>
    <xf numFmtId="3" fontId="0" fillId="0" borderId="23" xfId="0" applyNumberFormat="1" applyFont="1" applyBorder="1" applyAlignment="1">
      <alignment horizontal="center" vertical="center"/>
    </xf>
    <xf numFmtId="3" fontId="0" fillId="0" borderId="23" xfId="0" applyNumberFormat="1" applyFont="1" applyBorder="1" applyAlignment="1">
      <alignment vertical="center"/>
    </xf>
    <xf numFmtId="3" fontId="3" fillId="0" borderId="15" xfId="0" applyNumberFormat="1" applyFont="1" applyBorder="1" applyAlignment="1">
      <alignment horizontal="right" vertical="center"/>
    </xf>
    <xf numFmtId="3" fontId="3" fillId="0" borderId="10" xfId="0" applyNumberFormat="1" applyFont="1" applyBorder="1" applyAlignment="1">
      <alignment horizontal="right" vertical="center"/>
    </xf>
    <xf numFmtId="0" fontId="3" fillId="0" borderId="63" xfId="0" applyFont="1" applyBorder="1" applyAlignment="1">
      <alignment vertical="center"/>
    </xf>
    <xf numFmtId="3" fontId="0" fillId="0" borderId="53" xfId="0" applyNumberFormat="1" applyFont="1" applyBorder="1" applyAlignment="1">
      <alignment horizontal="center" vertical="center"/>
    </xf>
    <xf numFmtId="0" fontId="16"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xf>
    <xf numFmtId="0" fontId="3" fillId="0" borderId="0" xfId="0" applyFont="1" applyAlignment="1">
      <alignment vertical="center"/>
    </xf>
    <xf numFmtId="0" fontId="0" fillId="0" borderId="0" xfId="0" applyFont="1" applyBorder="1" applyAlignment="1">
      <alignment/>
    </xf>
    <xf numFmtId="0" fontId="0" fillId="0" borderId="0" xfId="0" applyFont="1" applyAlignment="1">
      <alignment/>
    </xf>
    <xf numFmtId="0" fontId="3" fillId="0" borderId="5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Alignment="1">
      <alignment horizontal="right"/>
    </xf>
    <xf numFmtId="0" fontId="0" fillId="0" borderId="14" xfId="0" applyFont="1" applyBorder="1" applyAlignment="1">
      <alignment horizontal="center"/>
    </xf>
    <xf numFmtId="0" fontId="0" fillId="0" borderId="14" xfId="0" applyFont="1" applyBorder="1" applyAlignment="1">
      <alignment/>
    </xf>
    <xf numFmtId="0" fontId="0" fillId="0" borderId="0" xfId="0" applyFont="1" applyAlignment="1">
      <alignment/>
    </xf>
    <xf numFmtId="0" fontId="0" fillId="0" borderId="13" xfId="0" applyFont="1" applyBorder="1" applyAlignment="1">
      <alignment horizontal="center"/>
    </xf>
    <xf numFmtId="0" fontId="0" fillId="0" borderId="13" xfId="0" applyFont="1" applyBorder="1" applyAlignment="1">
      <alignment/>
    </xf>
    <xf numFmtId="0" fontId="0" fillId="0" borderId="19" xfId="0" applyFont="1" applyBorder="1" applyAlignment="1">
      <alignment horizontal="center"/>
    </xf>
    <xf numFmtId="0" fontId="0" fillId="0" borderId="0" xfId="0" applyFont="1" applyFill="1" applyBorder="1"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20" xfId="0" applyFont="1" applyFill="1" applyBorder="1" applyAlignment="1">
      <alignment/>
    </xf>
    <xf numFmtId="0" fontId="0" fillId="0" borderId="0" xfId="0" applyFont="1" applyBorder="1" applyAlignment="1">
      <alignment/>
    </xf>
    <xf numFmtId="0" fontId="50" fillId="37" borderId="10" xfId="0" applyFont="1" applyFill="1" applyBorder="1" applyAlignment="1">
      <alignment horizontal="center"/>
    </xf>
    <xf numFmtId="0" fontId="15" fillId="37" borderId="15" xfId="0" applyFont="1" applyFill="1" applyBorder="1" applyAlignment="1">
      <alignment horizontal="center"/>
    </xf>
    <xf numFmtId="0" fontId="15" fillId="37" borderId="10" xfId="0" applyFont="1" applyFill="1" applyBorder="1" applyAlignment="1">
      <alignment horizontal="center"/>
    </xf>
    <xf numFmtId="3" fontId="15" fillId="37" borderId="10" xfId="0" applyNumberFormat="1" applyFont="1" applyFill="1" applyBorder="1" applyAlignment="1">
      <alignment/>
    </xf>
    <xf numFmtId="0" fontId="15" fillId="37" borderId="15" xfId="0" applyFont="1" applyFill="1" applyBorder="1" applyAlignment="1">
      <alignment/>
    </xf>
    <xf numFmtId="0" fontId="15" fillId="0" borderId="0" xfId="0" applyFont="1" applyFill="1" applyBorder="1" applyAlignment="1">
      <alignment horizontal="center" vertical="center"/>
    </xf>
    <xf numFmtId="0" fontId="50" fillId="0" borderId="0" xfId="0" applyFont="1" applyFill="1" applyBorder="1" applyAlignment="1">
      <alignment vertical="center"/>
    </xf>
    <xf numFmtId="0" fontId="50" fillId="0" borderId="0" xfId="0" applyFont="1" applyFill="1" applyBorder="1" applyAlignment="1">
      <alignment horizontal="center"/>
    </xf>
    <xf numFmtId="0" fontId="15" fillId="0" borderId="0" xfId="0" applyFont="1" applyFill="1" applyBorder="1" applyAlignment="1">
      <alignment vertical="center"/>
    </xf>
    <xf numFmtId="0" fontId="0" fillId="0" borderId="0" xfId="0" applyFont="1" applyFill="1" applyAlignment="1">
      <alignment/>
    </xf>
    <xf numFmtId="0" fontId="30" fillId="0" borderId="0" xfId="0" applyFont="1" applyAlignment="1">
      <alignment/>
    </xf>
    <xf numFmtId="0" fontId="3" fillId="0" borderId="0" xfId="0" applyFont="1" applyBorder="1" applyAlignment="1">
      <alignment/>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15" fillId="0" borderId="64" xfId="0" applyFont="1" applyBorder="1" applyAlignment="1">
      <alignment/>
    </xf>
    <xf numFmtId="0" fontId="15" fillId="0" borderId="0" xfId="0" applyFont="1" applyAlignment="1">
      <alignment/>
    </xf>
    <xf numFmtId="0" fontId="50" fillId="0" borderId="65" xfId="0" applyFont="1" applyBorder="1" applyAlignment="1">
      <alignment/>
    </xf>
    <xf numFmtId="0" fontId="50" fillId="0" borderId="0" xfId="0" applyFont="1" applyAlignment="1">
      <alignment/>
    </xf>
    <xf numFmtId="0" fontId="0" fillId="0" borderId="13"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18" xfId="0" applyFont="1" applyBorder="1" applyAlignment="1">
      <alignment/>
    </xf>
    <xf numFmtId="0" fontId="0" fillId="0" borderId="18" xfId="0" applyFont="1" applyBorder="1" applyAlignment="1">
      <alignment horizontal="center"/>
    </xf>
    <xf numFmtId="0" fontId="50" fillId="0" borderId="66" xfId="0" applyFont="1" applyBorder="1" applyAlignment="1">
      <alignment/>
    </xf>
    <xf numFmtId="0" fontId="3" fillId="0" borderId="13" xfId="0" applyFont="1" applyBorder="1" applyAlignment="1">
      <alignment/>
    </xf>
    <xf numFmtId="0" fontId="3" fillId="0" borderId="13" xfId="0" applyFont="1" applyBorder="1" applyAlignment="1">
      <alignment wrapText="1"/>
    </xf>
    <xf numFmtId="0" fontId="3" fillId="0" borderId="13" xfId="0" applyFont="1" applyBorder="1" applyAlignment="1">
      <alignment horizontal="center"/>
    </xf>
    <xf numFmtId="0" fontId="3" fillId="0" borderId="14" xfId="0" applyFont="1" applyBorder="1" applyAlignment="1">
      <alignment/>
    </xf>
    <xf numFmtId="0" fontId="0" fillId="0" borderId="0" xfId="0" applyFont="1" applyAlignment="1">
      <alignment/>
    </xf>
    <xf numFmtId="0" fontId="0" fillId="0" borderId="0" xfId="0" applyFont="1" applyFill="1" applyAlignment="1">
      <alignment vertical="center"/>
    </xf>
    <xf numFmtId="0" fontId="0" fillId="0" borderId="0" xfId="0" applyFont="1" applyFill="1" applyAlignment="1">
      <alignment/>
    </xf>
    <xf numFmtId="2" fontId="3" fillId="0" borderId="32" xfId="50" applyNumberFormat="1" applyFont="1" applyFill="1" applyBorder="1" applyAlignment="1">
      <alignment horizontal="center"/>
      <protection/>
    </xf>
    <xf numFmtId="0" fontId="7" fillId="0" borderId="32" xfId="50" applyFont="1" applyFill="1" applyBorder="1" applyAlignment="1">
      <alignment horizontal="center" vertical="center"/>
      <protection/>
    </xf>
    <xf numFmtId="0" fontId="0" fillId="0" borderId="0" xfId="50" applyFont="1" applyFill="1">
      <alignment/>
      <protection/>
    </xf>
    <xf numFmtId="0" fontId="53" fillId="0" borderId="0" xfId="50" applyFont="1" applyFill="1" applyAlignment="1">
      <alignment horizontal="left" vertical="center"/>
      <protection/>
    </xf>
    <xf numFmtId="0" fontId="52" fillId="0" borderId="0" xfId="50" applyFont="1" applyFill="1" applyAlignment="1">
      <alignment horizontal="left" vertical="center"/>
      <protection/>
    </xf>
    <xf numFmtId="0" fontId="0" fillId="0" borderId="0" xfId="0" applyFont="1" applyFill="1" applyAlignment="1">
      <alignment horizontal="center" vertical="center"/>
    </xf>
    <xf numFmtId="0" fontId="20" fillId="0" borderId="24" xfId="0" applyFont="1" applyBorder="1" applyAlignment="1">
      <alignment horizontal="left"/>
    </xf>
    <xf numFmtId="0" fontId="20" fillId="0" borderId="26" xfId="0" applyFont="1" applyFill="1" applyBorder="1" applyAlignment="1">
      <alignment vertical="center" wrapText="1"/>
    </xf>
    <xf numFmtId="0" fontId="20" fillId="0" borderId="24" xfId="0" applyFont="1" applyFill="1" applyBorder="1" applyAlignment="1">
      <alignment vertical="center" wrapText="1"/>
    </xf>
    <xf numFmtId="0" fontId="20" fillId="0" borderId="25" xfId="0" applyFont="1" applyFill="1" applyBorder="1" applyAlignment="1">
      <alignment vertical="center" wrapText="1"/>
    </xf>
    <xf numFmtId="3" fontId="20" fillId="0" borderId="67" xfId="0" applyNumberFormat="1" applyFont="1" applyBorder="1" applyAlignment="1">
      <alignment vertical="center"/>
    </xf>
    <xf numFmtId="0" fontId="0" fillId="0" borderId="17" xfId="0" applyFont="1" applyBorder="1" applyAlignment="1">
      <alignment vertical="center"/>
    </xf>
    <xf numFmtId="0" fontId="0" fillId="0" borderId="17" xfId="0" applyFont="1" applyBorder="1" applyAlignment="1">
      <alignment vertical="center" wrapText="1"/>
    </xf>
    <xf numFmtId="0" fontId="0" fillId="0" borderId="14" xfId="0" applyFont="1" applyBorder="1" applyAlignment="1">
      <alignment vertical="center"/>
    </xf>
    <xf numFmtId="0" fontId="0" fillId="0" borderId="14" xfId="0" applyFont="1" applyBorder="1" applyAlignment="1">
      <alignment vertical="center" wrapText="1"/>
    </xf>
    <xf numFmtId="0" fontId="0" fillId="0" borderId="18" xfId="0" applyFont="1" applyBorder="1" applyAlignment="1">
      <alignment vertical="center"/>
    </xf>
    <xf numFmtId="0" fontId="0" fillId="0" borderId="18" xfId="0" applyFont="1" applyBorder="1" applyAlignment="1">
      <alignment vertical="center" wrapText="1"/>
    </xf>
    <xf numFmtId="3" fontId="14" fillId="0" borderId="0" xfId="0" applyNumberFormat="1" applyFont="1" applyBorder="1" applyAlignment="1">
      <alignment horizontal="center" vertical="center"/>
    </xf>
    <xf numFmtId="3" fontId="14" fillId="0" borderId="0" xfId="58" applyNumberFormat="1" applyFont="1" applyBorder="1" applyAlignment="1">
      <alignment vertical="center"/>
    </xf>
    <xf numFmtId="3" fontId="14" fillId="0" borderId="0" xfId="0" applyNumberFormat="1" applyFont="1" applyBorder="1" applyAlignment="1" applyProtection="1">
      <alignment vertical="center"/>
      <protection/>
    </xf>
    <xf numFmtId="3" fontId="14" fillId="0" borderId="0" xfId="0" applyNumberFormat="1" applyFont="1" applyBorder="1" applyAlignment="1" applyProtection="1">
      <alignment horizontal="center" vertical="center"/>
      <protection/>
    </xf>
    <xf numFmtId="3" fontId="14" fillId="0" borderId="0" xfId="58" applyNumberFormat="1" applyFont="1" applyBorder="1" applyAlignment="1" applyProtection="1">
      <alignment vertical="center"/>
      <protection/>
    </xf>
    <xf numFmtId="3" fontId="14" fillId="0" borderId="0" xfId="0" applyNumberFormat="1" applyFont="1" applyAlignment="1">
      <alignment/>
    </xf>
    <xf numFmtId="3" fontId="14" fillId="33" borderId="16" xfId="0" applyNumberFormat="1" applyFont="1" applyFill="1" applyBorder="1" applyAlignment="1">
      <alignment horizontal="center" vertical="center" wrapText="1"/>
    </xf>
    <xf numFmtId="0" fontId="3" fillId="0" borderId="14" xfId="0" applyFont="1" applyBorder="1" applyAlignment="1">
      <alignment horizontal="center" vertical="center"/>
    </xf>
    <xf numFmtId="3" fontId="3" fillId="0" borderId="14" xfId="0" applyNumberFormat="1" applyFont="1" applyFill="1" applyBorder="1" applyAlignment="1">
      <alignment vertical="center"/>
    </xf>
    <xf numFmtId="0" fontId="3" fillId="35" borderId="10" xfId="0" applyFont="1" applyFill="1" applyBorder="1" applyAlignment="1">
      <alignment horizontal="center" vertical="center"/>
    </xf>
    <xf numFmtId="3" fontId="3" fillId="35" borderId="10" xfId="0" applyNumberFormat="1" applyFont="1" applyFill="1" applyBorder="1" applyAlignment="1">
      <alignment vertical="center"/>
    </xf>
    <xf numFmtId="0" fontId="3" fillId="35" borderId="10" xfId="0" applyFont="1" applyFill="1" applyBorder="1" applyAlignment="1">
      <alignment vertical="center"/>
    </xf>
    <xf numFmtId="0" fontId="0" fillId="0" borderId="20" xfId="0" applyFont="1" applyFill="1" applyBorder="1" applyAlignment="1">
      <alignment horizontal="left"/>
    </xf>
    <xf numFmtId="0" fontId="3" fillId="0" borderId="18" xfId="0" applyFont="1" applyFill="1" applyBorder="1" applyAlignment="1">
      <alignment horizontal="left" vertical="center" wrapText="1"/>
    </xf>
    <xf numFmtId="0" fontId="0" fillId="0" borderId="14" xfId="0" applyFont="1" applyBorder="1" applyAlignment="1">
      <alignment horizontal="center" vertical="center"/>
    </xf>
    <xf numFmtId="0" fontId="0" fillId="0" borderId="14" xfId="0" applyFont="1" applyBorder="1" applyAlignment="1">
      <alignment vertical="center"/>
    </xf>
    <xf numFmtId="0" fontId="0" fillId="0" borderId="25" xfId="0" applyFont="1" applyBorder="1" applyAlignment="1">
      <alignment vertical="center" wrapText="1"/>
    </xf>
    <xf numFmtId="0" fontId="3" fillId="0" borderId="14" xfId="0" applyFont="1" applyBorder="1" applyAlignment="1">
      <alignment horizontal="center" vertical="center"/>
    </xf>
    <xf numFmtId="0" fontId="3" fillId="0" borderId="14" xfId="0" applyFont="1" applyFill="1" applyBorder="1" applyAlignment="1">
      <alignment vertical="center"/>
    </xf>
    <xf numFmtId="0" fontId="3" fillId="0" borderId="25" xfId="0" applyFont="1" applyFill="1" applyBorder="1" applyAlignment="1">
      <alignment vertical="center"/>
    </xf>
    <xf numFmtId="0" fontId="3" fillId="33" borderId="22"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5" xfId="0" applyFont="1" applyFill="1" applyBorder="1" applyAlignment="1">
      <alignment vertical="center"/>
    </xf>
    <xf numFmtId="0" fontId="0" fillId="0" borderId="25" xfId="0" applyFont="1" applyBorder="1" applyAlignment="1">
      <alignment vertical="center"/>
    </xf>
    <xf numFmtId="0" fontId="3" fillId="0" borderId="52" xfId="0" applyFont="1" applyBorder="1" applyAlignment="1">
      <alignment horizontal="center" vertical="center"/>
    </xf>
    <xf numFmtId="0" fontId="3" fillId="0" borderId="52" xfId="0" applyFont="1" applyFill="1" applyBorder="1" applyAlignment="1">
      <alignment vertical="center"/>
    </xf>
    <xf numFmtId="0" fontId="3" fillId="0" borderId="38" xfId="0" applyFont="1" applyFill="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24" xfId="0" applyFont="1" applyBorder="1" applyAlignment="1">
      <alignment vertical="center" wrapText="1"/>
    </xf>
    <xf numFmtId="0" fontId="0" fillId="0" borderId="24" xfId="0" applyFont="1" applyBorder="1" applyAlignment="1">
      <alignment vertical="center"/>
    </xf>
    <xf numFmtId="0" fontId="3" fillId="33" borderId="10" xfId="0" applyFont="1" applyFill="1" applyBorder="1" applyAlignment="1">
      <alignment vertical="center"/>
    </xf>
    <xf numFmtId="0" fontId="0" fillId="0" borderId="19" xfId="0" applyFont="1"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vertical="center"/>
    </xf>
    <xf numFmtId="0" fontId="15" fillId="36" borderId="10" xfId="0" applyFont="1" applyFill="1" applyBorder="1" applyAlignment="1">
      <alignment horizontal="center" vertical="center"/>
    </xf>
    <xf numFmtId="0" fontId="15" fillId="36" borderId="15" xfId="0" applyFont="1" applyFill="1" applyBorder="1" applyAlignment="1">
      <alignment horizontal="center" vertical="center"/>
    </xf>
    <xf numFmtId="0" fontId="15" fillId="36" borderId="10" xfId="0" applyFont="1" applyFill="1" applyBorder="1" applyAlignment="1">
      <alignment vertical="center"/>
    </xf>
    <xf numFmtId="0" fontId="0" fillId="0" borderId="62" xfId="0" applyFont="1" applyBorder="1" applyAlignment="1">
      <alignment horizontal="center" vertical="center"/>
    </xf>
    <xf numFmtId="0" fontId="3" fillId="0" borderId="62" xfId="0" applyFont="1" applyBorder="1" applyAlignment="1">
      <alignment horizontal="center" vertical="center"/>
    </xf>
    <xf numFmtId="0" fontId="3" fillId="0" borderId="68" xfId="0" applyFont="1" applyBorder="1" applyAlignment="1">
      <alignment horizontal="center" vertical="center"/>
    </xf>
    <xf numFmtId="0" fontId="0" fillId="0" borderId="69" xfId="0" applyFont="1" applyBorder="1" applyAlignment="1">
      <alignment horizontal="center" vertical="center"/>
    </xf>
    <xf numFmtId="0" fontId="0" fillId="0" borderId="12" xfId="0" applyFont="1" applyBorder="1" applyAlignment="1">
      <alignment vertical="center"/>
    </xf>
    <xf numFmtId="0" fontId="3" fillId="0" borderId="14" xfId="0" applyFont="1" applyFill="1" applyBorder="1" applyAlignment="1">
      <alignment horizontal="center" vertical="center"/>
    </xf>
    <xf numFmtId="0" fontId="3" fillId="0" borderId="16" xfId="0" applyFont="1" applyFill="1" applyBorder="1" applyAlignment="1">
      <alignment vertical="center"/>
    </xf>
    <xf numFmtId="0" fontId="3" fillId="0" borderId="16" xfId="0" applyFont="1" applyFill="1" applyBorder="1" applyAlignment="1">
      <alignment horizontal="center" vertical="center"/>
    </xf>
    <xf numFmtId="0" fontId="3" fillId="37" borderId="10" xfId="0" applyFont="1" applyFill="1" applyBorder="1" applyAlignment="1">
      <alignment horizontal="center" vertical="center"/>
    </xf>
    <xf numFmtId="0" fontId="14" fillId="0" borderId="59" xfId="0" applyFont="1" applyBorder="1" applyAlignment="1">
      <alignment vertical="center"/>
    </xf>
    <xf numFmtId="0" fontId="14" fillId="0" borderId="19" xfId="0" applyFont="1" applyBorder="1" applyAlignment="1">
      <alignment vertical="center"/>
    </xf>
    <xf numFmtId="0" fontId="14" fillId="0" borderId="61" xfId="0" applyFont="1" applyBorder="1" applyAlignment="1">
      <alignment vertical="center"/>
    </xf>
    <xf numFmtId="3" fontId="128" fillId="0" borderId="15" xfId="0" applyNumberFormat="1" applyFont="1" applyBorder="1" applyAlignment="1">
      <alignment vertical="center"/>
    </xf>
    <xf numFmtId="3" fontId="20" fillId="0" borderId="30" xfId="0" applyNumberFormat="1" applyFont="1" applyBorder="1" applyAlignment="1">
      <alignment horizontal="right" vertical="center"/>
    </xf>
    <xf numFmtId="3" fontId="20" fillId="0" borderId="31" xfId="0" applyNumberFormat="1" applyFont="1" applyBorder="1" applyAlignment="1">
      <alignment horizontal="right" vertical="center"/>
    </xf>
    <xf numFmtId="3" fontId="20" fillId="0" borderId="32" xfId="0" applyNumberFormat="1" applyFont="1" applyBorder="1" applyAlignment="1">
      <alignment horizontal="right" vertical="center"/>
    </xf>
    <xf numFmtId="0" fontId="54" fillId="0" borderId="0" xfId="50" applyFont="1" applyFill="1" applyAlignment="1">
      <alignment horizontal="left" vertical="center"/>
      <protection/>
    </xf>
    <xf numFmtId="0" fontId="11" fillId="0" borderId="0" xfId="51" applyFont="1">
      <alignment/>
      <protection/>
    </xf>
    <xf numFmtId="0" fontId="52" fillId="0" borderId="0" xfId="51" applyFont="1" applyAlignment="1">
      <alignment horizontal="left"/>
      <protection/>
    </xf>
    <xf numFmtId="0" fontId="52" fillId="0" borderId="0" xfId="51" applyFont="1">
      <alignment/>
      <protection/>
    </xf>
    <xf numFmtId="3" fontId="11" fillId="0" borderId="0" xfId="51" applyNumberFormat="1" applyFont="1" applyFill="1">
      <alignment/>
      <protection/>
    </xf>
    <xf numFmtId="0" fontId="11" fillId="0" borderId="0" xfId="51" applyFont="1" applyFill="1">
      <alignment/>
      <protection/>
    </xf>
    <xf numFmtId="0" fontId="12" fillId="0" borderId="0" xfId="51" applyFont="1">
      <alignment/>
      <protection/>
    </xf>
    <xf numFmtId="0" fontId="0" fillId="0" borderId="0" xfId="0" applyFont="1" applyFill="1" applyAlignment="1">
      <alignment wrapText="1"/>
    </xf>
    <xf numFmtId="0" fontId="12" fillId="0" borderId="21" xfId="51" applyFont="1" applyBorder="1" applyAlignment="1">
      <alignment horizontal="left"/>
      <protection/>
    </xf>
    <xf numFmtId="0" fontId="12" fillId="0" borderId="21" xfId="51" applyFont="1" applyBorder="1">
      <alignment/>
      <protection/>
    </xf>
    <xf numFmtId="3" fontId="12" fillId="0" borderId="21" xfId="51" applyNumberFormat="1" applyFont="1" applyFill="1" applyBorder="1">
      <alignment/>
      <protection/>
    </xf>
    <xf numFmtId="188" fontId="12" fillId="0" borderId="21" xfId="51" applyNumberFormat="1" applyFont="1" applyFill="1" applyBorder="1">
      <alignment/>
      <protection/>
    </xf>
    <xf numFmtId="0" fontId="12" fillId="0" borderId="21" xfId="51" applyFont="1" applyFill="1" applyBorder="1" applyAlignment="1">
      <alignment horizontal="right"/>
      <protection/>
    </xf>
    <xf numFmtId="0" fontId="4" fillId="0" borderId="0" xfId="51" applyFont="1" applyBorder="1" applyAlignment="1">
      <alignment vertical="center"/>
      <protection/>
    </xf>
    <xf numFmtId="0" fontId="0" fillId="0" borderId="0" xfId="0" applyFill="1" applyBorder="1" applyAlignment="1">
      <alignment horizontal="center" wrapText="1"/>
    </xf>
    <xf numFmtId="0" fontId="11" fillId="0" borderId="0" xfId="51" applyFont="1" applyAlignment="1">
      <alignment vertical="center"/>
      <protection/>
    </xf>
    <xf numFmtId="0" fontId="52" fillId="0" borderId="0" xfId="51" applyFont="1" applyAlignment="1">
      <alignment vertical="center"/>
      <protection/>
    </xf>
    <xf numFmtId="1" fontId="12" fillId="0" borderId="0" xfId="51" applyNumberFormat="1" applyFont="1" applyFill="1" applyBorder="1" applyAlignment="1">
      <alignment horizontal="right"/>
      <protection/>
    </xf>
    <xf numFmtId="1" fontId="12" fillId="0" borderId="70" xfId="51" applyNumberFormat="1" applyFont="1" applyFill="1" applyBorder="1" applyAlignment="1">
      <alignment horizontal="right"/>
      <protection/>
    </xf>
    <xf numFmtId="1" fontId="4" fillId="0" borderId="70" xfId="51" applyNumberFormat="1" applyFont="1" applyFill="1" applyBorder="1" applyAlignment="1">
      <alignment horizontal="right" vertical="center" wrapText="1"/>
      <protection/>
    </xf>
    <xf numFmtId="0" fontId="52" fillId="0" borderId="0" xfId="51" applyFont="1" applyFill="1">
      <alignment/>
      <protection/>
    </xf>
    <xf numFmtId="197" fontId="52" fillId="0" borderId="0" xfId="51" applyNumberFormat="1" applyFont="1" applyFill="1" applyAlignment="1">
      <alignment horizontal="right"/>
      <protection/>
    </xf>
    <xf numFmtId="199" fontId="52" fillId="0" borderId="0" xfId="51" applyNumberFormat="1" applyFont="1" applyFill="1" applyAlignment="1">
      <alignment horizontal="right"/>
      <protection/>
    </xf>
    <xf numFmtId="0" fontId="51" fillId="0" borderId="0" xfId="51" applyFont="1" applyFill="1" applyAlignment="1">
      <alignment horizontal="left"/>
      <protection/>
    </xf>
    <xf numFmtId="0" fontId="51" fillId="0" borderId="0" xfId="51" applyFont="1" applyFill="1">
      <alignment/>
      <protection/>
    </xf>
    <xf numFmtId="3" fontId="11" fillId="0" borderId="21" xfId="51" applyNumberFormat="1" applyFont="1" applyFill="1" applyBorder="1" applyAlignment="1">
      <alignment horizontal="right"/>
      <protection/>
    </xf>
    <xf numFmtId="0" fontId="11" fillId="0" borderId="21" xfId="51" applyFont="1" applyFill="1" applyBorder="1" applyAlignment="1">
      <alignment horizontal="right"/>
      <protection/>
    </xf>
    <xf numFmtId="0" fontId="56" fillId="0" borderId="0" xfId="51" applyFont="1" applyAlignment="1">
      <alignment horizontal="left"/>
      <protection/>
    </xf>
    <xf numFmtId="0" fontId="57" fillId="0" borderId="0" xfId="51" applyFont="1">
      <alignment/>
      <protection/>
    </xf>
    <xf numFmtId="0" fontId="20" fillId="0" borderId="0" xfId="51" applyFont="1">
      <alignment/>
      <protection/>
    </xf>
    <xf numFmtId="0" fontId="58" fillId="0" borderId="0" xfId="51" applyFont="1" applyAlignment="1">
      <alignment horizontal="left"/>
      <protection/>
    </xf>
    <xf numFmtId="0" fontId="59" fillId="0" borderId="0" xfId="51" applyFont="1" applyAlignment="1">
      <alignment horizontal="left"/>
      <protection/>
    </xf>
    <xf numFmtId="0" fontId="11" fillId="0" borderId="0" xfId="51" applyFont="1" applyAlignment="1">
      <alignment horizontal="left"/>
      <protection/>
    </xf>
    <xf numFmtId="0" fontId="4" fillId="0" borderId="14" xfId="0" applyFont="1" applyBorder="1" applyAlignment="1">
      <alignment vertical="center" wrapText="1"/>
    </xf>
    <xf numFmtId="0" fontId="4" fillId="0" borderId="14" xfId="0" applyFont="1" applyBorder="1" applyAlignment="1">
      <alignment horizontal="center" vertical="center"/>
    </xf>
    <xf numFmtId="3" fontId="4" fillId="0" borderId="14" xfId="0" applyNumberFormat="1" applyFont="1" applyBorder="1" applyAlignment="1">
      <alignment vertical="center"/>
    </xf>
    <xf numFmtId="3" fontId="4" fillId="0" borderId="14" xfId="0" applyNumberFormat="1" applyFont="1" applyBorder="1" applyAlignment="1">
      <alignment horizontal="center" vertical="center"/>
    </xf>
    <xf numFmtId="0" fontId="4" fillId="0" borderId="14"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center" vertical="center"/>
    </xf>
    <xf numFmtId="3" fontId="4" fillId="0" borderId="18" xfId="0" applyNumberFormat="1" applyFont="1" applyBorder="1" applyAlignment="1">
      <alignment horizontal="center" vertical="center"/>
    </xf>
    <xf numFmtId="0" fontId="4" fillId="36" borderId="10" xfId="0" applyFont="1" applyFill="1" applyBorder="1" applyAlignment="1">
      <alignment horizontal="center" vertical="center"/>
    </xf>
    <xf numFmtId="3" fontId="4" fillId="36" borderId="10" xfId="0" applyNumberFormat="1" applyFont="1" applyFill="1" applyBorder="1" applyAlignment="1">
      <alignment horizontal="center" vertical="center"/>
    </xf>
    <xf numFmtId="3" fontId="4" fillId="36" borderId="10" xfId="0" applyNumberFormat="1" applyFont="1" applyFill="1" applyBorder="1" applyAlignment="1">
      <alignment vertical="center"/>
    </xf>
    <xf numFmtId="3" fontId="4" fillId="36" borderId="10" xfId="58" applyNumberFormat="1" applyFont="1" applyFill="1" applyBorder="1" applyAlignment="1">
      <alignment horizontal="right" vertical="center"/>
    </xf>
    <xf numFmtId="0" fontId="11" fillId="0" borderId="10" xfId="0" applyFont="1" applyBorder="1" applyAlignment="1">
      <alignment vertical="center" wrapText="1"/>
    </xf>
    <xf numFmtId="0" fontId="11" fillId="0" borderId="10" xfId="0" applyFont="1" applyBorder="1" applyAlignment="1">
      <alignment horizontal="center" vertical="center" wrapText="1"/>
    </xf>
    <xf numFmtId="3" fontId="11" fillId="0" borderId="10" xfId="58" applyNumberFormat="1" applyFont="1" applyBorder="1" applyAlignment="1">
      <alignment horizontal="right" vertical="center"/>
    </xf>
    <xf numFmtId="3" fontId="11" fillId="37" borderId="10" xfId="58" applyNumberFormat="1" applyFont="1" applyFill="1" applyBorder="1" applyAlignment="1">
      <alignment horizontal="right" vertical="center"/>
    </xf>
    <xf numFmtId="3" fontId="11" fillId="33" borderId="10" xfId="58" applyNumberFormat="1" applyFont="1" applyFill="1" applyBorder="1" applyAlignment="1">
      <alignment horizontal="right" vertical="center"/>
    </xf>
    <xf numFmtId="0" fontId="11" fillId="0" borderId="10" xfId="0" applyFont="1" applyBorder="1" applyAlignment="1">
      <alignment horizontal="center" vertical="center"/>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3" fontId="34" fillId="0" borderId="0" xfId="58" applyNumberFormat="1" applyFont="1" applyFill="1" applyBorder="1" applyAlignment="1">
      <alignment horizontal="right" vertical="center"/>
    </xf>
    <xf numFmtId="3" fontId="61" fillId="35" borderId="10" xfId="58" applyNumberFormat="1" applyFont="1" applyFill="1" applyBorder="1" applyAlignment="1">
      <alignment horizontal="right" vertical="center"/>
    </xf>
    <xf numFmtId="0" fontId="11" fillId="0" borderId="12" xfId="0" applyFont="1" applyBorder="1" applyAlignment="1">
      <alignment horizontal="center" vertical="center"/>
    </xf>
    <xf numFmtId="0" fontId="11" fillId="0" borderId="12" xfId="0" applyFont="1" applyBorder="1" applyAlignment="1">
      <alignment vertical="center" wrapText="1"/>
    </xf>
    <xf numFmtId="0" fontId="11" fillId="0" borderId="12" xfId="0" applyFont="1" applyBorder="1" applyAlignment="1">
      <alignment horizontal="center" vertical="center" wrapText="1"/>
    </xf>
    <xf numFmtId="3" fontId="11" fillId="0" borderId="12" xfId="58" applyNumberFormat="1" applyFont="1" applyBorder="1" applyAlignment="1">
      <alignment horizontal="right" vertical="center"/>
    </xf>
    <xf numFmtId="3" fontId="11" fillId="37" borderId="12" xfId="58" applyNumberFormat="1" applyFont="1" applyFill="1" applyBorder="1" applyAlignment="1">
      <alignment horizontal="right" vertical="center"/>
    </xf>
    <xf numFmtId="3" fontId="11" fillId="33" borderId="12" xfId="58" applyNumberFormat="1" applyFont="1" applyFill="1" applyBorder="1" applyAlignment="1">
      <alignment horizontal="right" vertical="center"/>
    </xf>
    <xf numFmtId="0" fontId="11" fillId="0" borderId="14" xfId="0" applyFont="1" applyBorder="1" applyAlignment="1">
      <alignment horizontal="center" vertical="center"/>
    </xf>
    <xf numFmtId="0" fontId="11" fillId="0" borderId="14" xfId="0" applyFont="1" applyBorder="1" applyAlignment="1">
      <alignment vertical="center" wrapText="1"/>
    </xf>
    <xf numFmtId="0" fontId="11" fillId="0" borderId="14" xfId="0" applyFont="1" applyBorder="1" applyAlignment="1">
      <alignment horizontal="center" vertical="center" wrapText="1"/>
    </xf>
    <xf numFmtId="3" fontId="11" fillId="0" borderId="14" xfId="58" applyNumberFormat="1" applyFont="1" applyBorder="1" applyAlignment="1">
      <alignment horizontal="right" vertical="center"/>
    </xf>
    <xf numFmtId="3" fontId="11" fillId="0" borderId="13" xfId="58" applyNumberFormat="1" applyFont="1" applyBorder="1" applyAlignment="1">
      <alignment horizontal="right" vertical="center"/>
    </xf>
    <xf numFmtId="3" fontId="11" fillId="37" borderId="14" xfId="58" applyNumberFormat="1" applyFont="1" applyFill="1" applyBorder="1" applyAlignment="1">
      <alignment horizontal="right" vertical="center"/>
    </xf>
    <xf numFmtId="3" fontId="11" fillId="33" borderId="14" xfId="58" applyNumberFormat="1" applyFont="1" applyFill="1" applyBorder="1" applyAlignment="1">
      <alignment horizontal="right" vertical="center"/>
    </xf>
    <xf numFmtId="0" fontId="11" fillId="0" borderId="18" xfId="0" applyFont="1" applyBorder="1" applyAlignment="1">
      <alignment horizontal="center" vertical="center"/>
    </xf>
    <xf numFmtId="0" fontId="11" fillId="0" borderId="18" xfId="0" applyFont="1" applyBorder="1" applyAlignment="1">
      <alignment vertical="center" wrapText="1"/>
    </xf>
    <xf numFmtId="0" fontId="11" fillId="0" borderId="18" xfId="0" applyFont="1" applyBorder="1" applyAlignment="1">
      <alignment horizontal="center" vertical="center" wrapText="1"/>
    </xf>
    <xf numFmtId="3" fontId="11" fillId="0" borderId="18" xfId="58" applyNumberFormat="1" applyFont="1" applyBorder="1" applyAlignment="1">
      <alignment horizontal="right" vertical="center"/>
    </xf>
    <xf numFmtId="3" fontId="11" fillId="37" borderId="18" xfId="58" applyNumberFormat="1" applyFont="1" applyFill="1" applyBorder="1" applyAlignment="1">
      <alignment horizontal="right" vertical="center"/>
    </xf>
    <xf numFmtId="3" fontId="11" fillId="33" borderId="18" xfId="58" applyNumberFormat="1" applyFont="1" applyFill="1" applyBorder="1" applyAlignment="1">
      <alignment horizontal="right" vertical="center"/>
    </xf>
    <xf numFmtId="49" fontId="11" fillId="0" borderId="14" xfId="58" applyNumberFormat="1" applyFont="1" applyBorder="1" applyAlignment="1">
      <alignment horizontal="right" vertical="center"/>
    </xf>
    <xf numFmtId="49" fontId="11" fillId="33" borderId="14" xfId="58" applyNumberFormat="1" applyFont="1" applyFill="1" applyBorder="1" applyAlignment="1">
      <alignment horizontal="right" vertical="center"/>
    </xf>
    <xf numFmtId="0" fontId="4"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182" fontId="4" fillId="0" borderId="0" xfId="58" applyNumberFormat="1" applyFont="1" applyBorder="1" applyAlignment="1" applyProtection="1">
      <alignment vertical="center"/>
      <protection/>
    </xf>
    <xf numFmtId="3" fontId="34" fillId="34" borderId="10" xfId="58" applyNumberFormat="1" applyFont="1" applyFill="1"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11" fillId="0" borderId="0" xfId="0" applyFont="1" applyBorder="1" applyAlignment="1">
      <alignment horizontal="center" vertical="center"/>
    </xf>
    <xf numFmtId="3" fontId="11" fillId="0" borderId="0" xfId="58" applyNumberFormat="1" applyFont="1" applyBorder="1" applyAlignment="1">
      <alignment horizontal="right" vertical="center"/>
    </xf>
    <xf numFmtId="0" fontId="11" fillId="0" borderId="0" xfId="0" applyFont="1" applyAlignment="1">
      <alignment vertical="center"/>
    </xf>
    <xf numFmtId="49" fontId="4" fillId="0" borderId="0" xfId="0" applyNumberFormat="1" applyFont="1" applyBorder="1" applyAlignment="1">
      <alignment vertical="center" wrapText="1"/>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11" fillId="0" borderId="0" xfId="58" applyNumberFormat="1" applyFont="1" applyBorder="1" applyAlignment="1">
      <alignment horizontal="right" vertical="center"/>
    </xf>
    <xf numFmtId="49" fontId="11" fillId="0" borderId="0" xfId="0" applyNumberFormat="1" applyFont="1" applyAlignment="1">
      <alignment vertical="center"/>
    </xf>
    <xf numFmtId="49" fontId="4" fillId="0" borderId="0" xfId="0" applyNumberFormat="1" applyFont="1" applyBorder="1" applyAlignment="1">
      <alignment horizontal="center" vertical="center" wrapText="1"/>
    </xf>
    <xf numFmtId="0" fontId="12" fillId="33" borderId="10" xfId="0" applyFont="1" applyFill="1" applyBorder="1" applyAlignment="1">
      <alignment horizontal="center" vertical="center" wrapText="1"/>
    </xf>
    <xf numFmtId="0" fontId="11" fillId="0" borderId="10" xfId="0" applyFont="1" applyBorder="1" applyAlignment="1">
      <alignment vertical="center"/>
    </xf>
    <xf numFmtId="0" fontId="11"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Border="1" applyAlignment="1">
      <alignment horizontal="center" vertical="center" wrapText="1"/>
    </xf>
    <xf numFmtId="3" fontId="11" fillId="37" borderId="13" xfId="58" applyNumberFormat="1" applyFont="1" applyFill="1" applyBorder="1" applyAlignment="1">
      <alignment horizontal="right" vertical="center"/>
    </xf>
    <xf numFmtId="3" fontId="11" fillId="33" borderId="13" xfId="58" applyNumberFormat="1" applyFont="1" applyFill="1" applyBorder="1" applyAlignment="1">
      <alignment horizontal="right" vertical="center"/>
    </xf>
    <xf numFmtId="3" fontId="4" fillId="36" borderId="17" xfId="58" applyNumberFormat="1" applyFont="1" applyFill="1" applyBorder="1" applyAlignment="1">
      <alignment horizontal="right" vertical="center"/>
    </xf>
    <xf numFmtId="0" fontId="4" fillId="0" borderId="10" xfId="0" applyFont="1" applyBorder="1" applyAlignment="1">
      <alignment horizontal="center" vertical="center"/>
    </xf>
    <xf numFmtId="0" fontId="4" fillId="0" borderId="10" xfId="0" applyFont="1" applyBorder="1" applyAlignment="1">
      <alignment vertical="center" wrapText="1"/>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11" fillId="0" borderId="14" xfId="0" applyFont="1" applyBorder="1" applyAlignment="1">
      <alignment vertical="center"/>
    </xf>
    <xf numFmtId="0" fontId="11" fillId="0" borderId="12" xfId="0" applyFont="1" applyBorder="1" applyAlignment="1">
      <alignment/>
    </xf>
    <xf numFmtId="3" fontId="11" fillId="0" borderId="12" xfId="0" applyNumberFormat="1" applyFont="1" applyBorder="1" applyAlignment="1">
      <alignment/>
    </xf>
    <xf numFmtId="3" fontId="11" fillId="0" borderId="12" xfId="0" applyNumberFormat="1" applyFont="1" applyBorder="1" applyAlignment="1">
      <alignment wrapText="1"/>
    </xf>
    <xf numFmtId="0" fontId="11" fillId="0" borderId="16" xfId="0" applyFont="1" applyBorder="1" applyAlignment="1">
      <alignment/>
    </xf>
    <xf numFmtId="3" fontId="11" fillId="0" borderId="16" xfId="0" applyNumberFormat="1" applyFont="1" applyBorder="1" applyAlignment="1">
      <alignment/>
    </xf>
    <xf numFmtId="3" fontId="11" fillId="0" borderId="13" xfId="0" applyNumberFormat="1" applyFont="1" applyBorder="1" applyAlignment="1">
      <alignment wrapText="1"/>
    </xf>
    <xf numFmtId="0" fontId="4" fillId="0" borderId="10" xfId="0" applyFont="1" applyBorder="1" applyAlignment="1">
      <alignment/>
    </xf>
    <xf numFmtId="3" fontId="4" fillId="0" borderId="10" xfId="0" applyNumberFormat="1" applyFont="1" applyBorder="1" applyAlignment="1">
      <alignment/>
    </xf>
    <xf numFmtId="3" fontId="11" fillId="0" borderId="16" xfId="0" applyNumberFormat="1" applyFont="1" applyBorder="1" applyAlignment="1">
      <alignment wrapText="1"/>
    </xf>
    <xf numFmtId="49" fontId="11" fillId="0" borderId="16" xfId="0" applyNumberFormat="1" applyFont="1" applyBorder="1" applyAlignment="1">
      <alignment horizontal="right"/>
    </xf>
    <xf numFmtId="3" fontId="4" fillId="0" borderId="10" xfId="0" applyNumberFormat="1" applyFont="1" applyBorder="1" applyAlignment="1">
      <alignment wrapText="1"/>
    </xf>
    <xf numFmtId="0" fontId="4" fillId="37" borderId="10" xfId="0" applyFont="1" applyFill="1" applyBorder="1" applyAlignment="1">
      <alignment/>
    </xf>
    <xf numFmtId="3" fontId="4" fillId="37" borderId="10" xfId="0" applyNumberFormat="1" applyFont="1" applyFill="1" applyBorder="1" applyAlignment="1">
      <alignment/>
    </xf>
    <xf numFmtId="49" fontId="13" fillId="39" borderId="36" xfId="0" applyNumberFormat="1" applyFont="1" applyFill="1" applyBorder="1" applyAlignment="1">
      <alignment horizontal="right" vertical="center"/>
    </xf>
    <xf numFmtId="49" fontId="13" fillId="39" borderId="16" xfId="0" applyNumberFormat="1" applyFont="1" applyFill="1" applyBorder="1" applyAlignment="1">
      <alignment horizontal="right" vertical="center"/>
    </xf>
    <xf numFmtId="49" fontId="39" fillId="33" borderId="55" xfId="0" applyNumberFormat="1" applyFont="1" applyFill="1" applyBorder="1" applyAlignment="1">
      <alignment horizontal="center" vertical="center"/>
    </xf>
    <xf numFmtId="49" fontId="14" fillId="33" borderId="22" xfId="0" applyNumberFormat="1" applyFont="1" applyFill="1" applyBorder="1" applyAlignment="1">
      <alignment horizontal="center" vertical="center" wrapText="1"/>
    </xf>
    <xf numFmtId="49" fontId="129" fillId="37" borderId="17" xfId="0" applyNumberFormat="1" applyFont="1" applyFill="1" applyBorder="1" applyAlignment="1">
      <alignment horizontal="center" vertical="center" wrapText="1"/>
    </xf>
    <xf numFmtId="3" fontId="20" fillId="0" borderId="54" xfId="0" applyNumberFormat="1" applyFont="1" applyBorder="1" applyAlignment="1">
      <alignment/>
    </xf>
    <xf numFmtId="0" fontId="20" fillId="0" borderId="17" xfId="0" applyFont="1" applyBorder="1" applyAlignment="1">
      <alignment/>
    </xf>
    <xf numFmtId="0" fontId="14" fillId="35" borderId="15" xfId="0" applyFont="1" applyFill="1" applyBorder="1" applyAlignment="1">
      <alignment horizontal="left" wrapText="1"/>
    </xf>
    <xf numFmtId="0" fontId="0" fillId="0" borderId="0" xfId="0" applyFont="1" applyBorder="1" applyAlignment="1">
      <alignment/>
    </xf>
    <xf numFmtId="3" fontId="0" fillId="0" borderId="0" xfId="0" applyNumberFormat="1" applyFont="1" applyBorder="1" applyAlignment="1">
      <alignment/>
    </xf>
    <xf numFmtId="3" fontId="13" fillId="0" borderId="13" xfId="0" applyNumberFormat="1" applyFont="1" applyBorder="1" applyAlignment="1">
      <alignment/>
    </xf>
    <xf numFmtId="3" fontId="13" fillId="0" borderId="16" xfId="0" applyNumberFormat="1" applyFont="1" applyBorder="1" applyAlignment="1">
      <alignment/>
    </xf>
    <xf numFmtId="49" fontId="13" fillId="39" borderId="35" xfId="0" applyNumberFormat="1" applyFont="1" applyFill="1" applyBorder="1" applyAlignment="1">
      <alignment horizontal="right" vertical="center"/>
    </xf>
    <xf numFmtId="49" fontId="13" fillId="39" borderId="45" xfId="0" applyNumberFormat="1" applyFont="1" applyFill="1" applyBorder="1" applyAlignment="1">
      <alignment horizontal="right" vertical="center"/>
    </xf>
    <xf numFmtId="49" fontId="13" fillId="39" borderId="37" xfId="0" applyNumberFormat="1" applyFont="1" applyFill="1" applyBorder="1" applyAlignment="1">
      <alignment horizontal="right" vertical="center"/>
    </xf>
    <xf numFmtId="0" fontId="12" fillId="0" borderId="10" xfId="0" applyFont="1" applyBorder="1" applyAlignment="1">
      <alignment wrapText="1"/>
    </xf>
    <xf numFmtId="0" fontId="0" fillId="0" borderId="0" xfId="0" applyFont="1" applyBorder="1" applyAlignment="1">
      <alignment vertical="center" wrapText="1"/>
    </xf>
    <xf numFmtId="3" fontId="0" fillId="0" borderId="0" xfId="0" applyNumberFormat="1" applyFont="1" applyAlignment="1">
      <alignment/>
    </xf>
    <xf numFmtId="3" fontId="20" fillId="0" borderId="29" xfId="0" applyNumberFormat="1" applyFont="1" applyBorder="1" applyAlignment="1">
      <alignment horizontal="right" vertical="center"/>
    </xf>
    <xf numFmtId="3" fontId="20" fillId="0" borderId="34" xfId="0" applyNumberFormat="1" applyFont="1" applyBorder="1" applyAlignment="1">
      <alignment horizontal="right" vertical="center"/>
    </xf>
    <xf numFmtId="3" fontId="20" fillId="0" borderId="33" xfId="0" applyNumberFormat="1" applyFont="1" applyBorder="1" applyAlignment="1">
      <alignment horizontal="right" vertical="center"/>
    </xf>
    <xf numFmtId="3" fontId="14" fillId="0" borderId="39" xfId="0" applyNumberFormat="1" applyFont="1" applyBorder="1" applyAlignment="1">
      <alignment horizontal="right" vertical="center"/>
    </xf>
    <xf numFmtId="3" fontId="14" fillId="0" borderId="40" xfId="0" applyNumberFormat="1" applyFont="1" applyBorder="1" applyAlignment="1">
      <alignment horizontal="right" vertical="center"/>
    </xf>
    <xf numFmtId="3" fontId="14" fillId="0" borderId="15" xfId="0" applyNumberFormat="1" applyFont="1" applyBorder="1" applyAlignment="1">
      <alignment horizontal="right" vertical="center"/>
    </xf>
    <xf numFmtId="3" fontId="20" fillId="0" borderId="35" xfId="0" applyNumberFormat="1" applyFont="1" applyBorder="1" applyAlignment="1">
      <alignment horizontal="right" vertical="center"/>
    </xf>
    <xf numFmtId="3" fontId="20" fillId="0" borderId="36" xfId="0" applyNumberFormat="1" applyFont="1" applyBorder="1" applyAlignment="1">
      <alignment horizontal="right" vertical="center"/>
    </xf>
    <xf numFmtId="3" fontId="20" fillId="0" borderId="37" xfId="0" applyNumberFormat="1" applyFont="1" applyBorder="1" applyAlignment="1">
      <alignment horizontal="right" vertical="center"/>
    </xf>
    <xf numFmtId="3" fontId="20" fillId="0" borderId="42" xfId="0" applyNumberFormat="1" applyFont="1" applyBorder="1" applyAlignment="1">
      <alignment horizontal="right" vertical="center"/>
    </xf>
    <xf numFmtId="3" fontId="20" fillId="0" borderId="43" xfId="0" applyNumberFormat="1" applyFont="1" applyBorder="1" applyAlignment="1">
      <alignment horizontal="right" vertical="center"/>
    </xf>
    <xf numFmtId="3" fontId="20" fillId="0" borderId="44" xfId="0" applyNumberFormat="1" applyFont="1" applyBorder="1" applyAlignment="1">
      <alignment horizontal="right" vertical="center"/>
    </xf>
    <xf numFmtId="0" fontId="23" fillId="0" borderId="0" xfId="0" applyFont="1" applyBorder="1" applyAlignment="1">
      <alignment horizontal="center" vertical="center" wrapText="1"/>
    </xf>
    <xf numFmtId="3" fontId="23" fillId="0" borderId="0" xfId="0" applyNumberFormat="1" applyFont="1" applyBorder="1" applyAlignment="1">
      <alignment vertical="center"/>
    </xf>
    <xf numFmtId="3" fontId="23" fillId="39" borderId="10" xfId="0" applyNumberFormat="1" applyFont="1" applyFill="1" applyBorder="1" applyAlignment="1">
      <alignment horizontal="center" vertical="center" wrapText="1"/>
    </xf>
    <xf numFmtId="3" fontId="130" fillId="0" borderId="13" xfId="0" applyNumberFormat="1" applyFont="1" applyBorder="1" applyAlignment="1">
      <alignment/>
    </xf>
    <xf numFmtId="3" fontId="131" fillId="0" borderId="12" xfId="0" applyNumberFormat="1" applyFont="1" applyFill="1" applyBorder="1" applyAlignment="1">
      <alignment/>
    </xf>
    <xf numFmtId="0" fontId="17" fillId="0" borderId="69" xfId="0" applyFont="1" applyBorder="1" applyAlignment="1">
      <alignment wrapText="1"/>
    </xf>
    <xf numFmtId="3" fontId="13" fillId="0" borderId="24" xfId="0" applyNumberFormat="1" applyFont="1" applyBorder="1" applyAlignment="1">
      <alignment/>
    </xf>
    <xf numFmtId="3" fontId="130" fillId="0" borderId="14" xfId="0" applyNumberFormat="1" applyFont="1" applyBorder="1" applyAlignment="1">
      <alignment/>
    </xf>
    <xf numFmtId="3" fontId="130" fillId="0" borderId="16" xfId="0" applyNumberFormat="1" applyFont="1" applyBorder="1" applyAlignment="1">
      <alignment/>
    </xf>
    <xf numFmtId="0" fontId="17" fillId="41" borderId="11" xfId="0" applyFont="1" applyFill="1" applyBorder="1" applyAlignment="1">
      <alignment/>
    </xf>
    <xf numFmtId="0" fontId="18" fillId="41" borderId="22" xfId="0" applyFont="1" applyFill="1" applyBorder="1" applyAlignment="1">
      <alignment horizontal="center"/>
    </xf>
    <xf numFmtId="0" fontId="22" fillId="41" borderId="23" xfId="0" applyFont="1" applyFill="1" applyBorder="1" applyAlignment="1">
      <alignment horizontal="center"/>
    </xf>
    <xf numFmtId="0" fontId="22" fillId="41" borderId="15" xfId="0" applyFont="1" applyFill="1" applyBorder="1" applyAlignment="1">
      <alignment horizontal="center"/>
    </xf>
    <xf numFmtId="3" fontId="18" fillId="41" borderId="10" xfId="0" applyNumberFormat="1" applyFont="1" applyFill="1" applyBorder="1" applyAlignment="1">
      <alignment/>
    </xf>
    <xf numFmtId="3" fontId="13" fillId="33" borderId="12" xfId="0" applyNumberFormat="1" applyFont="1" applyFill="1" applyBorder="1" applyAlignment="1">
      <alignment/>
    </xf>
    <xf numFmtId="3" fontId="17" fillId="0" borderId="12" xfId="0" applyNumberFormat="1" applyFont="1" applyFill="1" applyBorder="1" applyAlignment="1">
      <alignment/>
    </xf>
    <xf numFmtId="3" fontId="17" fillId="0" borderId="31" xfId="0" applyNumberFormat="1" applyFont="1" applyFill="1" applyBorder="1" applyAlignment="1">
      <alignment/>
    </xf>
    <xf numFmtId="3" fontId="17" fillId="0" borderId="71" xfId="0" applyNumberFormat="1" applyFont="1" applyFill="1" applyBorder="1" applyAlignment="1">
      <alignment/>
    </xf>
    <xf numFmtId="3" fontId="13" fillId="33" borderId="60" xfId="0" applyNumberFormat="1" applyFont="1" applyFill="1" applyBorder="1" applyAlignment="1">
      <alignment/>
    </xf>
    <xf numFmtId="3" fontId="13" fillId="33" borderId="14" xfId="0" applyNumberFormat="1" applyFont="1" applyFill="1" applyBorder="1" applyAlignment="1">
      <alignment/>
    </xf>
    <xf numFmtId="3" fontId="17" fillId="0" borderId="34" xfId="0" applyNumberFormat="1" applyFont="1" applyFill="1" applyBorder="1" applyAlignment="1">
      <alignment/>
    </xf>
    <xf numFmtId="3" fontId="17" fillId="0" borderId="56" xfId="0" applyNumberFormat="1" applyFont="1" applyFill="1" applyBorder="1" applyAlignment="1">
      <alignment/>
    </xf>
    <xf numFmtId="3" fontId="12" fillId="35" borderId="10" xfId="0" applyNumberFormat="1" applyFont="1" applyFill="1" applyBorder="1" applyAlignment="1">
      <alignment/>
    </xf>
    <xf numFmtId="3" fontId="12" fillId="35" borderId="22" xfId="0" applyNumberFormat="1" applyFont="1" applyFill="1" applyBorder="1" applyAlignment="1">
      <alignment/>
    </xf>
    <xf numFmtId="3" fontId="12" fillId="35" borderId="23" xfId="0" applyNumberFormat="1" applyFont="1" applyFill="1" applyBorder="1" applyAlignment="1">
      <alignment/>
    </xf>
    <xf numFmtId="3" fontId="12" fillId="35" borderId="39" xfId="0" applyNumberFormat="1" applyFont="1" applyFill="1" applyBorder="1" applyAlignment="1">
      <alignment/>
    </xf>
    <xf numFmtId="3" fontId="12" fillId="35" borderId="72" xfId="0" applyNumberFormat="1" applyFont="1" applyFill="1" applyBorder="1" applyAlignment="1">
      <alignment/>
    </xf>
    <xf numFmtId="3" fontId="17" fillId="0" borderId="73" xfId="0" applyNumberFormat="1" applyFont="1" applyFill="1" applyBorder="1" applyAlignment="1">
      <alignment/>
    </xf>
    <xf numFmtId="3" fontId="17" fillId="0" borderId="45" xfId="0" applyNumberFormat="1" applyFont="1" applyFill="1" applyBorder="1" applyAlignment="1">
      <alignment/>
    </xf>
    <xf numFmtId="3" fontId="17" fillId="0" borderId="74" xfId="0" applyNumberFormat="1" applyFont="1" applyFill="1" applyBorder="1" applyAlignment="1">
      <alignment/>
    </xf>
    <xf numFmtId="3" fontId="17" fillId="0" borderId="58" xfId="0" applyNumberFormat="1" applyFont="1" applyFill="1" applyBorder="1" applyAlignment="1">
      <alignment/>
    </xf>
    <xf numFmtId="3" fontId="17" fillId="0" borderId="72" xfId="0" applyNumberFormat="1" applyFont="1" applyFill="1" applyBorder="1" applyAlignment="1">
      <alignment/>
    </xf>
    <xf numFmtId="3" fontId="13" fillId="33" borderId="18" xfId="0" applyNumberFormat="1" applyFont="1" applyFill="1" applyBorder="1" applyAlignment="1">
      <alignment/>
    </xf>
    <xf numFmtId="3" fontId="17" fillId="0" borderId="23" xfId="0" applyNumberFormat="1" applyFont="1" applyBorder="1" applyAlignment="1">
      <alignment/>
    </xf>
    <xf numFmtId="3" fontId="17" fillId="0" borderId="15" xfId="0" applyNumberFormat="1" applyFont="1" applyBorder="1" applyAlignment="1">
      <alignment/>
    </xf>
    <xf numFmtId="3" fontId="29" fillId="34" borderId="10" xfId="0" applyNumberFormat="1" applyFont="1" applyFill="1" applyBorder="1" applyAlignment="1">
      <alignment/>
    </xf>
    <xf numFmtId="3" fontId="17" fillId="0" borderId="75" xfId="0" applyNumberFormat="1" applyFont="1" applyFill="1" applyBorder="1" applyAlignment="1">
      <alignment/>
    </xf>
    <xf numFmtId="3" fontId="7" fillId="41" borderId="43" xfId="0" applyNumberFormat="1" applyFont="1" applyFill="1" applyBorder="1" applyAlignment="1">
      <alignment/>
    </xf>
    <xf numFmtId="3" fontId="7" fillId="41" borderId="75" xfId="0" applyNumberFormat="1" applyFont="1" applyFill="1" applyBorder="1" applyAlignment="1">
      <alignment/>
    </xf>
    <xf numFmtId="3" fontId="7" fillId="33" borderId="75" xfId="0" applyNumberFormat="1" applyFont="1" applyFill="1" applyBorder="1" applyAlignment="1">
      <alignment/>
    </xf>
    <xf numFmtId="3" fontId="13" fillId="41" borderId="32" xfId="0" applyNumberFormat="1" applyFont="1" applyFill="1" applyBorder="1" applyAlignment="1">
      <alignment/>
    </xf>
    <xf numFmtId="3" fontId="13" fillId="41" borderId="73" xfId="0" applyNumberFormat="1" applyFont="1" applyFill="1" applyBorder="1" applyAlignment="1">
      <alignment/>
    </xf>
    <xf numFmtId="3" fontId="13" fillId="33" borderId="73" xfId="0" applyNumberFormat="1" applyFont="1" applyFill="1" applyBorder="1" applyAlignment="1">
      <alignment/>
    </xf>
    <xf numFmtId="3" fontId="17" fillId="0" borderId="33" xfId="0" applyNumberFormat="1" applyFont="1" applyFill="1" applyBorder="1" applyAlignment="1">
      <alignment/>
    </xf>
    <xf numFmtId="3" fontId="17" fillId="0" borderId="73" xfId="0" applyNumberFormat="1" applyFont="1" applyBorder="1" applyAlignment="1">
      <alignment/>
    </xf>
    <xf numFmtId="3" fontId="17" fillId="0" borderId="76" xfId="0" applyNumberFormat="1" applyFont="1" applyBorder="1" applyAlignment="1">
      <alignment/>
    </xf>
    <xf numFmtId="3" fontId="6" fillId="0" borderId="10" xfId="0" applyNumberFormat="1" applyFont="1" applyBorder="1" applyAlignment="1">
      <alignment/>
    </xf>
    <xf numFmtId="3" fontId="6" fillId="0" borderId="39" xfId="0" applyNumberFormat="1" applyFont="1" applyBorder="1" applyAlignment="1">
      <alignment/>
    </xf>
    <xf numFmtId="3" fontId="6" fillId="0" borderId="40" xfId="0" applyNumberFormat="1" applyFont="1" applyBorder="1" applyAlignment="1">
      <alignment/>
    </xf>
    <xf numFmtId="3" fontId="6" fillId="0" borderId="72" xfId="0" applyNumberFormat="1" applyFont="1" applyBorder="1" applyAlignment="1">
      <alignment/>
    </xf>
    <xf numFmtId="3" fontId="6" fillId="0" borderId="77" xfId="0" applyNumberFormat="1" applyFont="1" applyBorder="1" applyAlignment="1">
      <alignment/>
    </xf>
    <xf numFmtId="3" fontId="6" fillId="0" borderId="14" xfId="0" applyNumberFormat="1" applyFont="1" applyBorder="1" applyAlignment="1">
      <alignment/>
    </xf>
    <xf numFmtId="3" fontId="53" fillId="0" borderId="12" xfId="0" applyNumberFormat="1" applyFont="1" applyFill="1" applyBorder="1" applyAlignment="1">
      <alignment/>
    </xf>
    <xf numFmtId="0" fontId="12" fillId="0" borderId="10" xfId="0" applyFont="1" applyBorder="1" applyAlignment="1">
      <alignment horizontal="center"/>
    </xf>
    <xf numFmtId="0" fontId="3" fillId="0" borderId="19" xfId="0" applyFont="1" applyBorder="1" applyAlignment="1">
      <alignment horizontal="center" vertical="center"/>
    </xf>
    <xf numFmtId="0" fontId="3" fillId="0" borderId="52" xfId="0" applyFont="1" applyFill="1" applyBorder="1" applyAlignment="1">
      <alignment horizontal="center" vertical="center"/>
    </xf>
    <xf numFmtId="14" fontId="0" fillId="0" borderId="0" xfId="0" applyNumberFormat="1" applyFont="1" applyAlignment="1">
      <alignment/>
    </xf>
    <xf numFmtId="0" fontId="19" fillId="0" borderId="10" xfId="0" applyFont="1" applyBorder="1" applyAlignment="1">
      <alignment vertical="center" wrapText="1"/>
    </xf>
    <xf numFmtId="0" fontId="23" fillId="0" borderId="10" xfId="0" applyFont="1" applyBorder="1" applyAlignment="1">
      <alignment horizontal="center"/>
    </xf>
    <xf numFmtId="0" fontId="23" fillId="0" borderId="12" xfId="0" applyFont="1" applyBorder="1" applyAlignment="1">
      <alignment horizontal="center"/>
    </xf>
    <xf numFmtId="0" fontId="23" fillId="0" borderId="18" xfId="0" applyFont="1" applyBorder="1" applyAlignment="1">
      <alignment horizontal="center"/>
    </xf>
    <xf numFmtId="0" fontId="23" fillId="0" borderId="26" xfId="0" applyFont="1" applyBorder="1" applyAlignment="1">
      <alignment horizontal="center"/>
    </xf>
    <xf numFmtId="0" fontId="23" fillId="0" borderId="78" xfId="0" applyFont="1" applyBorder="1" applyAlignment="1">
      <alignment horizontal="center"/>
    </xf>
    <xf numFmtId="0" fontId="23" fillId="0" borderId="15" xfId="0" applyFont="1" applyBorder="1" applyAlignment="1">
      <alignment horizontal="center"/>
    </xf>
    <xf numFmtId="0" fontId="23" fillId="0" borderId="10" xfId="0" applyFont="1" applyBorder="1" applyAlignment="1">
      <alignment horizontal="center" vertical="center" wrapText="1"/>
    </xf>
    <xf numFmtId="14" fontId="20" fillId="0" borderId="10" xfId="0" applyNumberFormat="1" applyFont="1" applyBorder="1" applyAlignment="1">
      <alignment horizontal="left" vertical="center" wrapText="1"/>
    </xf>
    <xf numFmtId="49" fontId="51" fillId="0" borderId="11" xfId="0" applyNumberFormat="1" applyFont="1" applyBorder="1" applyAlignment="1">
      <alignment horizontal="justify" vertical="center" wrapText="1" readingOrder="1"/>
    </xf>
    <xf numFmtId="3" fontId="4" fillId="0" borderId="10" xfId="0" applyNumberFormat="1" applyFont="1" applyBorder="1" applyAlignment="1">
      <alignment vertical="center" wrapText="1"/>
    </xf>
    <xf numFmtId="0" fontId="12" fillId="0" borderId="10" xfId="0" applyFont="1" applyBorder="1" applyAlignment="1">
      <alignment vertical="center" wrapText="1"/>
    </xf>
    <xf numFmtId="3" fontId="12" fillId="0" borderId="10" xfId="0" applyNumberFormat="1" applyFont="1" applyBorder="1" applyAlignment="1">
      <alignment horizontal="left" vertical="center" wrapText="1"/>
    </xf>
    <xf numFmtId="0" fontId="14" fillId="0" borderId="10" xfId="0" applyFont="1" applyBorder="1" applyAlignment="1">
      <alignment horizontal="left" vertical="center" wrapText="1"/>
    </xf>
    <xf numFmtId="0" fontId="3" fillId="41" borderId="19" xfId="0" applyFont="1" applyFill="1" applyBorder="1" applyAlignment="1">
      <alignment horizontal="center" vertical="center"/>
    </xf>
    <xf numFmtId="0" fontId="3" fillId="41" borderId="20" xfId="0" applyFont="1" applyFill="1" applyBorder="1" applyAlignment="1">
      <alignment horizontal="center" vertical="center"/>
    </xf>
    <xf numFmtId="0" fontId="3" fillId="41" borderId="52" xfId="0" applyFont="1" applyFill="1" applyBorder="1" applyAlignment="1">
      <alignment horizontal="center" vertical="center"/>
    </xf>
    <xf numFmtId="0" fontId="3" fillId="41" borderId="20" xfId="0" applyFont="1" applyFill="1" applyBorder="1" applyAlignment="1">
      <alignment vertical="center"/>
    </xf>
    <xf numFmtId="0" fontId="132" fillId="0" borderId="10" xfId="0" applyFont="1" applyBorder="1" applyAlignment="1">
      <alignment wrapText="1"/>
    </xf>
    <xf numFmtId="0" fontId="68" fillId="0" borderId="17" xfId="0" applyFont="1" applyBorder="1" applyAlignment="1">
      <alignment vertical="center" wrapText="1"/>
    </xf>
    <xf numFmtId="3" fontId="11" fillId="0" borderId="25" xfId="0" applyNumberFormat="1" applyFont="1" applyBorder="1" applyAlignment="1">
      <alignment horizontal="left" vertical="center" wrapText="1"/>
    </xf>
    <xf numFmtId="3" fontId="11" fillId="0" borderId="0" xfId="0" applyNumberFormat="1" applyFont="1" applyBorder="1" applyAlignment="1">
      <alignment vertical="center" wrapText="1"/>
    </xf>
    <xf numFmtId="3" fontId="11" fillId="0" borderId="0" xfId="0" applyNumberFormat="1" applyFont="1" applyBorder="1" applyAlignment="1">
      <alignment vertical="center"/>
    </xf>
    <xf numFmtId="3" fontId="56" fillId="0" borderId="0" xfId="0" applyNumberFormat="1" applyFont="1" applyAlignment="1">
      <alignment vertical="center"/>
    </xf>
    <xf numFmtId="0" fontId="56" fillId="0" borderId="0" xfId="0" applyFont="1" applyAlignment="1">
      <alignment vertical="center"/>
    </xf>
    <xf numFmtId="3" fontId="70" fillId="0" borderId="0" xfId="0" applyNumberFormat="1" applyFont="1" applyBorder="1" applyAlignment="1">
      <alignment/>
    </xf>
    <xf numFmtId="0" fontId="70" fillId="0" borderId="0" xfId="0" applyFont="1" applyBorder="1" applyAlignment="1">
      <alignment/>
    </xf>
    <xf numFmtId="3" fontId="70" fillId="0" borderId="0" xfId="0" applyNumberFormat="1" applyFont="1" applyAlignment="1">
      <alignment vertical="center"/>
    </xf>
    <xf numFmtId="0" fontId="70" fillId="0" borderId="0" xfId="0" applyFont="1" applyAlignment="1">
      <alignment vertical="center"/>
    </xf>
    <xf numFmtId="3" fontId="69" fillId="0" borderId="0" xfId="0" applyNumberFormat="1" applyFont="1" applyBorder="1" applyAlignment="1">
      <alignment/>
    </xf>
    <xf numFmtId="0" fontId="69" fillId="0" borderId="0" xfId="0" applyFont="1" applyBorder="1" applyAlignment="1">
      <alignment/>
    </xf>
    <xf numFmtId="3" fontId="69" fillId="0" borderId="0" xfId="0" applyNumberFormat="1" applyFont="1" applyAlignment="1">
      <alignment vertical="center"/>
    </xf>
    <xf numFmtId="0" fontId="69" fillId="0" borderId="0" xfId="0" applyFont="1" applyAlignment="1">
      <alignment vertical="center"/>
    </xf>
    <xf numFmtId="3" fontId="13" fillId="41" borderId="12" xfId="0" applyNumberFormat="1" applyFont="1" applyFill="1" applyBorder="1" applyAlignment="1">
      <alignment/>
    </xf>
    <xf numFmtId="3" fontId="17" fillId="41" borderId="55" xfId="0" applyNumberFormat="1" applyFont="1" applyFill="1" applyBorder="1" applyAlignment="1">
      <alignment/>
    </xf>
    <xf numFmtId="3" fontId="17" fillId="41" borderId="12" xfId="0" applyNumberFormat="1" applyFont="1" applyFill="1" applyBorder="1" applyAlignment="1">
      <alignment/>
    </xf>
    <xf numFmtId="3" fontId="17" fillId="41" borderId="54" xfId="0" applyNumberFormat="1" applyFont="1" applyFill="1" applyBorder="1" applyAlignment="1">
      <alignment/>
    </xf>
    <xf numFmtId="3" fontId="13" fillId="41" borderId="14" xfId="0" applyNumberFormat="1" applyFont="1" applyFill="1" applyBorder="1" applyAlignment="1">
      <alignment/>
    </xf>
    <xf numFmtId="3" fontId="17" fillId="41" borderId="62" xfId="0" applyNumberFormat="1" applyFont="1" applyFill="1" applyBorder="1" applyAlignment="1">
      <alignment/>
    </xf>
    <xf numFmtId="3" fontId="17" fillId="41" borderId="14" xfId="0" applyNumberFormat="1" applyFont="1" applyFill="1" applyBorder="1" applyAlignment="1">
      <alignment/>
    </xf>
    <xf numFmtId="3" fontId="17" fillId="41" borderId="70" xfId="0" applyNumberFormat="1" applyFont="1" applyFill="1" applyBorder="1" applyAlignment="1">
      <alignment/>
    </xf>
    <xf numFmtId="3" fontId="17" fillId="41" borderId="17" xfId="0" applyNumberFormat="1" applyFont="1" applyFill="1" applyBorder="1" applyAlignment="1">
      <alignment/>
    </xf>
    <xf numFmtId="3" fontId="17" fillId="41" borderId="21" xfId="0" applyNumberFormat="1" applyFont="1" applyFill="1" applyBorder="1" applyAlignment="1">
      <alignment/>
    </xf>
    <xf numFmtId="3" fontId="17" fillId="41" borderId="61" xfId="0" applyNumberFormat="1" applyFont="1" applyFill="1" applyBorder="1" applyAlignment="1">
      <alignment/>
    </xf>
    <xf numFmtId="3" fontId="17" fillId="41" borderId="50" xfId="0" applyNumberFormat="1" applyFont="1" applyFill="1" applyBorder="1" applyAlignment="1">
      <alignment/>
    </xf>
    <xf numFmtId="3" fontId="17" fillId="41" borderId="63" xfId="0" applyNumberFormat="1" applyFont="1" applyFill="1" applyBorder="1" applyAlignment="1">
      <alignment/>
    </xf>
    <xf numFmtId="3" fontId="17" fillId="41" borderId="10" xfId="0" applyNumberFormat="1" applyFont="1" applyFill="1" applyBorder="1" applyAlignment="1">
      <alignment/>
    </xf>
    <xf numFmtId="3" fontId="17" fillId="41" borderId="23" xfId="0" applyNumberFormat="1" applyFont="1" applyFill="1" applyBorder="1" applyAlignment="1">
      <alignment/>
    </xf>
    <xf numFmtId="3" fontId="13" fillId="41" borderId="18" xfId="0" applyNumberFormat="1" applyFont="1" applyFill="1" applyBorder="1" applyAlignment="1">
      <alignment/>
    </xf>
    <xf numFmtId="3" fontId="17" fillId="41" borderId="42" xfId="0" applyNumberFormat="1" applyFont="1" applyFill="1" applyBorder="1" applyAlignment="1">
      <alignment/>
    </xf>
    <xf numFmtId="3" fontId="17" fillId="41" borderId="43" xfId="0" applyNumberFormat="1" applyFont="1" applyFill="1" applyBorder="1" applyAlignment="1">
      <alignment/>
    </xf>
    <xf numFmtId="3" fontId="17" fillId="41" borderId="75" xfId="0" applyNumberFormat="1" applyFont="1" applyFill="1" applyBorder="1" applyAlignment="1">
      <alignment/>
    </xf>
    <xf numFmtId="3" fontId="17" fillId="41" borderId="34" xfId="0" applyNumberFormat="1" applyFont="1" applyFill="1" applyBorder="1" applyAlignment="1">
      <alignment/>
    </xf>
    <xf numFmtId="3" fontId="17" fillId="41" borderId="32" xfId="0" applyNumberFormat="1" applyFont="1" applyFill="1" applyBorder="1" applyAlignment="1">
      <alignment/>
    </xf>
    <xf numFmtId="3" fontId="17" fillId="41" borderId="73" xfId="0" applyNumberFormat="1" applyFont="1" applyFill="1" applyBorder="1" applyAlignment="1">
      <alignment/>
    </xf>
    <xf numFmtId="3" fontId="17" fillId="41" borderId="33" xfId="0" applyNumberFormat="1" applyFont="1" applyFill="1" applyBorder="1" applyAlignment="1">
      <alignment/>
    </xf>
    <xf numFmtId="3" fontId="17" fillId="41" borderId="35" xfId="0" applyNumberFormat="1" applyFont="1" applyFill="1" applyBorder="1" applyAlignment="1">
      <alignment/>
    </xf>
    <xf numFmtId="3" fontId="17" fillId="41" borderId="36" xfId="0" applyNumberFormat="1" applyFont="1" applyFill="1" applyBorder="1" applyAlignment="1">
      <alignment/>
    </xf>
    <xf numFmtId="3" fontId="17" fillId="41" borderId="76" xfId="0" applyNumberFormat="1" applyFont="1" applyFill="1" applyBorder="1" applyAlignment="1">
      <alignment/>
    </xf>
    <xf numFmtId="0" fontId="127" fillId="0" borderId="12" xfId="0" applyFont="1" applyBorder="1" applyAlignment="1">
      <alignment vertical="center"/>
    </xf>
    <xf numFmtId="0" fontId="3" fillId="0" borderId="12" xfId="0" applyFont="1" applyBorder="1" applyAlignment="1">
      <alignment vertical="center"/>
    </xf>
    <xf numFmtId="3" fontId="17" fillId="0" borderId="32" xfId="0" applyNumberFormat="1" applyFont="1" applyBorder="1" applyAlignment="1">
      <alignment/>
    </xf>
    <xf numFmtId="3" fontId="17" fillId="0" borderId="23" xfId="0" applyNumberFormat="1" applyFont="1" applyBorder="1" applyAlignment="1">
      <alignment/>
    </xf>
    <xf numFmtId="3" fontId="17" fillId="0" borderId="40" xfId="0" applyNumberFormat="1" applyFont="1" applyBorder="1" applyAlignment="1">
      <alignment/>
    </xf>
    <xf numFmtId="3" fontId="17" fillId="0" borderId="72" xfId="0" applyNumberFormat="1" applyFont="1" applyBorder="1" applyAlignment="1">
      <alignment/>
    </xf>
    <xf numFmtId="3" fontId="17" fillId="0" borderId="10" xfId="0" applyNumberFormat="1" applyFont="1" applyBorder="1" applyAlignment="1">
      <alignment/>
    </xf>
    <xf numFmtId="3" fontId="17" fillId="0" borderId="22" xfId="0" applyNumberFormat="1" applyFont="1" applyBorder="1" applyAlignment="1">
      <alignment/>
    </xf>
    <xf numFmtId="3" fontId="13" fillId="0" borderId="32" xfId="0" applyNumberFormat="1" applyFont="1" applyBorder="1" applyAlignment="1">
      <alignment/>
    </xf>
    <xf numFmtId="3" fontId="13" fillId="0" borderId="0" xfId="0" applyNumberFormat="1" applyFont="1" applyBorder="1" applyAlignment="1">
      <alignment/>
    </xf>
    <xf numFmtId="3" fontId="13" fillId="0" borderId="79" xfId="0" applyNumberFormat="1" applyFont="1" applyBorder="1" applyAlignment="1">
      <alignment/>
    </xf>
    <xf numFmtId="3" fontId="13" fillId="0" borderId="46" xfId="0" applyNumberFormat="1" applyFont="1" applyBorder="1" applyAlignment="1">
      <alignment/>
    </xf>
    <xf numFmtId="3" fontId="13" fillId="0" borderId="18" xfId="0" applyNumberFormat="1" applyFont="1" applyBorder="1" applyAlignment="1">
      <alignment/>
    </xf>
    <xf numFmtId="3" fontId="13" fillId="0" borderId="63" xfId="0" applyNumberFormat="1" applyFont="1" applyBorder="1" applyAlignment="1">
      <alignment/>
    </xf>
    <xf numFmtId="3" fontId="12" fillId="36" borderId="22" xfId="0" applyNumberFormat="1" applyFont="1" applyFill="1" applyBorder="1" applyAlignment="1">
      <alignment/>
    </xf>
    <xf numFmtId="3" fontId="17" fillId="0" borderId="39" xfId="0" applyNumberFormat="1" applyFont="1" applyBorder="1" applyAlignment="1">
      <alignment/>
    </xf>
    <xf numFmtId="3" fontId="17" fillId="0" borderId="41" xfId="0" applyNumberFormat="1" applyFont="1" applyBorder="1" applyAlignment="1">
      <alignment/>
    </xf>
    <xf numFmtId="3" fontId="12" fillId="36" borderId="10" xfId="0" applyNumberFormat="1" applyFont="1" applyFill="1" applyBorder="1" applyAlignment="1">
      <alignment/>
    </xf>
    <xf numFmtId="3" fontId="12" fillId="38" borderId="10" xfId="0" applyNumberFormat="1" applyFont="1" applyFill="1" applyBorder="1" applyAlignment="1">
      <alignment/>
    </xf>
    <xf numFmtId="3" fontId="18" fillId="41" borderId="22" xfId="0" applyNumberFormat="1" applyFont="1" applyFill="1" applyBorder="1" applyAlignment="1">
      <alignment/>
    </xf>
    <xf numFmtId="3" fontId="23" fillId="34" borderId="22" xfId="0" applyNumberFormat="1" applyFont="1" applyFill="1" applyBorder="1" applyAlignment="1">
      <alignment/>
    </xf>
    <xf numFmtId="3" fontId="13" fillId="33" borderId="55" xfId="0" applyNumberFormat="1" applyFont="1" applyFill="1" applyBorder="1" applyAlignment="1">
      <alignment/>
    </xf>
    <xf numFmtId="3" fontId="13" fillId="33" borderId="62" xfId="0" applyNumberFormat="1" applyFont="1" applyFill="1" applyBorder="1" applyAlignment="1">
      <alignment/>
    </xf>
    <xf numFmtId="3" fontId="13" fillId="33" borderId="63" xfId="0" applyNumberFormat="1" applyFont="1" applyFill="1" applyBorder="1" applyAlignment="1">
      <alignment/>
    </xf>
    <xf numFmtId="3" fontId="29" fillId="34" borderId="22" xfId="0" applyNumberFormat="1" applyFont="1" applyFill="1" applyBorder="1" applyAlignment="1">
      <alignment/>
    </xf>
    <xf numFmtId="3" fontId="14" fillId="33" borderId="22" xfId="0" applyNumberFormat="1" applyFont="1" applyFill="1" applyBorder="1" applyAlignment="1">
      <alignment horizontal="center" vertical="center" wrapText="1"/>
    </xf>
    <xf numFmtId="3" fontId="7" fillId="0" borderId="22" xfId="0" applyNumberFormat="1" applyFont="1" applyBorder="1" applyAlignment="1">
      <alignment/>
    </xf>
    <xf numFmtId="3" fontId="13" fillId="0" borderId="69" xfId="0" applyNumberFormat="1" applyFont="1" applyBorder="1" applyAlignment="1">
      <alignment/>
    </xf>
    <xf numFmtId="3" fontId="13" fillId="0" borderId="68" xfId="0" applyNumberFormat="1" applyFont="1" applyBorder="1" applyAlignment="1">
      <alignment/>
    </xf>
    <xf numFmtId="3" fontId="130" fillId="0" borderId="68" xfId="0" applyNumberFormat="1" applyFont="1" applyBorder="1" applyAlignment="1">
      <alignment/>
    </xf>
    <xf numFmtId="49" fontId="13" fillId="39" borderId="68" xfId="0" applyNumberFormat="1" applyFont="1" applyFill="1" applyBorder="1" applyAlignment="1">
      <alignment horizontal="right" vertical="center"/>
    </xf>
    <xf numFmtId="3" fontId="6" fillId="0" borderId="22" xfId="0" applyNumberFormat="1" applyFont="1" applyBorder="1" applyAlignment="1">
      <alignment/>
    </xf>
    <xf numFmtId="3" fontId="18" fillId="41" borderId="15" xfId="0" applyNumberFormat="1" applyFont="1" applyFill="1" applyBorder="1" applyAlignment="1">
      <alignment/>
    </xf>
    <xf numFmtId="3" fontId="23" fillId="34" borderId="15" xfId="0" applyNumberFormat="1" applyFont="1" applyFill="1" applyBorder="1" applyAlignment="1">
      <alignment/>
    </xf>
    <xf numFmtId="3" fontId="13" fillId="33" borderId="26" xfId="0" applyNumberFormat="1" applyFont="1" applyFill="1" applyBorder="1" applyAlignment="1">
      <alignment/>
    </xf>
    <xf numFmtId="3" fontId="13" fillId="33" borderId="25" xfId="0" applyNumberFormat="1" applyFont="1" applyFill="1" applyBorder="1" applyAlignment="1">
      <alignment/>
    </xf>
    <xf numFmtId="3" fontId="12" fillId="35" borderId="15" xfId="0" applyNumberFormat="1" applyFont="1" applyFill="1" applyBorder="1" applyAlignment="1">
      <alignment/>
    </xf>
    <xf numFmtId="3" fontId="13" fillId="33" borderId="78" xfId="0" applyNumberFormat="1" applyFont="1" applyFill="1" applyBorder="1" applyAlignment="1">
      <alignment/>
    </xf>
    <xf numFmtId="3" fontId="29" fillId="34" borderId="15" xfId="0" applyNumberFormat="1" applyFont="1" applyFill="1" applyBorder="1" applyAlignment="1">
      <alignment/>
    </xf>
    <xf numFmtId="3" fontId="7" fillId="33" borderId="80" xfId="0" applyNumberFormat="1" applyFont="1" applyFill="1" applyBorder="1" applyAlignment="1">
      <alignment/>
    </xf>
    <xf numFmtId="3" fontId="13" fillId="33" borderId="81" xfId="0" applyNumberFormat="1" applyFont="1" applyFill="1" applyBorder="1" applyAlignment="1">
      <alignment/>
    </xf>
    <xf numFmtId="3" fontId="14" fillId="33" borderId="15" xfId="0" applyNumberFormat="1" applyFont="1" applyFill="1" applyBorder="1" applyAlignment="1">
      <alignment horizontal="center" vertical="center" wrapText="1"/>
    </xf>
    <xf numFmtId="3" fontId="7" fillId="0" borderId="15" xfId="0" applyNumberFormat="1" applyFont="1" applyBorder="1" applyAlignment="1">
      <alignment/>
    </xf>
    <xf numFmtId="3" fontId="13" fillId="0" borderId="38" xfId="0" applyNumberFormat="1" applyFont="1" applyBorder="1" applyAlignment="1">
      <alignment/>
    </xf>
    <xf numFmtId="3" fontId="130" fillId="0" borderId="38" xfId="0" applyNumberFormat="1" applyFont="1" applyBorder="1" applyAlignment="1">
      <alignment/>
    </xf>
    <xf numFmtId="49" fontId="13" fillId="39" borderId="38" xfId="0" applyNumberFormat="1" applyFont="1" applyFill="1" applyBorder="1" applyAlignment="1">
      <alignment horizontal="right" vertical="center"/>
    </xf>
    <xf numFmtId="3" fontId="6" fillId="0" borderId="15" xfId="0" applyNumberFormat="1" applyFont="1" applyBorder="1" applyAlignment="1">
      <alignment/>
    </xf>
    <xf numFmtId="0" fontId="0" fillId="0" borderId="11" xfId="0" applyFont="1" applyBorder="1" applyAlignment="1">
      <alignment vertical="center"/>
    </xf>
    <xf numFmtId="0" fontId="0" fillId="0" borderId="11" xfId="0" applyFont="1" applyBorder="1" applyAlignment="1">
      <alignment vertical="center" wrapText="1"/>
    </xf>
    <xf numFmtId="0" fontId="0" fillId="0" borderId="14" xfId="0" applyFont="1" applyBorder="1" applyAlignment="1">
      <alignment vertical="center"/>
    </xf>
    <xf numFmtId="0" fontId="0" fillId="0" borderId="14" xfId="0" applyFont="1" applyBorder="1" applyAlignment="1">
      <alignment vertical="center" wrapText="1"/>
    </xf>
    <xf numFmtId="0" fontId="0" fillId="0" borderId="16" xfId="49" applyFont="1" applyBorder="1" applyAlignment="1">
      <alignment horizontal="center" vertical="center"/>
      <protection/>
    </xf>
    <xf numFmtId="0" fontId="0" fillId="0" borderId="11" xfId="49" applyFont="1" applyBorder="1" applyAlignment="1">
      <alignment vertical="center" wrapText="1"/>
      <protection/>
    </xf>
    <xf numFmtId="0" fontId="0" fillId="0" borderId="12" xfId="0" applyFont="1" applyBorder="1" applyAlignment="1">
      <alignment vertical="center"/>
    </xf>
    <xf numFmtId="0" fontId="0" fillId="0" borderId="14" xfId="49" applyFont="1" applyBorder="1" applyAlignment="1">
      <alignment horizontal="center" vertical="center"/>
      <protection/>
    </xf>
    <xf numFmtId="0" fontId="0" fillId="0" borderId="14" xfId="49" applyFont="1" applyBorder="1" applyAlignment="1">
      <alignment vertical="center" wrapText="1"/>
      <protection/>
    </xf>
    <xf numFmtId="186" fontId="0" fillId="0" borderId="0" xfId="0" applyNumberFormat="1" applyAlignment="1">
      <alignment/>
    </xf>
    <xf numFmtId="0" fontId="71" fillId="0" borderId="0" xfId="51" applyFont="1" applyFill="1" applyBorder="1">
      <alignment/>
      <protection/>
    </xf>
    <xf numFmtId="0" fontId="20" fillId="0" borderId="21" xfId="51" applyFont="1" applyFill="1" applyBorder="1" applyAlignment="1">
      <alignment horizontal="left"/>
      <protection/>
    </xf>
    <xf numFmtId="0" fontId="20" fillId="0" borderId="21" xfId="51" applyFont="1" applyFill="1" applyBorder="1">
      <alignment/>
      <protection/>
    </xf>
    <xf numFmtId="0" fontId="71" fillId="0" borderId="21" xfId="51" applyFont="1" applyBorder="1">
      <alignment/>
      <protection/>
    </xf>
    <xf numFmtId="0" fontId="51" fillId="0" borderId="0" xfId="0" applyFont="1" applyAlignment="1">
      <alignment/>
    </xf>
    <xf numFmtId="0" fontId="73" fillId="0" borderId="0" xfId="51" applyFont="1" applyFill="1" applyBorder="1">
      <alignment/>
      <protection/>
    </xf>
    <xf numFmtId="0" fontId="71" fillId="0" borderId="0" xfId="51" applyFont="1" applyFill="1" applyBorder="1" applyAlignment="1">
      <alignment horizontal="center"/>
      <protection/>
    </xf>
    <xf numFmtId="0" fontId="51" fillId="0" borderId="0" xfId="0" applyFont="1" applyFill="1" applyBorder="1" applyAlignment="1">
      <alignment/>
    </xf>
    <xf numFmtId="0" fontId="51" fillId="0" borderId="0" xfId="0" applyFont="1" applyFill="1" applyAlignment="1">
      <alignment/>
    </xf>
    <xf numFmtId="0" fontId="71" fillId="0" borderId="0" xfId="51" applyFont="1" applyFill="1">
      <alignment/>
      <protection/>
    </xf>
    <xf numFmtId="0" fontId="73" fillId="0" borderId="0" xfId="51" applyFont="1" applyFill="1">
      <alignment/>
      <protection/>
    </xf>
    <xf numFmtId="0" fontId="71" fillId="0" borderId="0" xfId="51" applyFont="1" applyFill="1" applyAlignment="1">
      <alignment horizontal="center"/>
      <protection/>
    </xf>
    <xf numFmtId="0" fontId="133" fillId="0" borderId="0" xfId="0" applyFont="1" applyFill="1" applyAlignment="1">
      <alignment/>
    </xf>
    <xf numFmtId="0" fontId="133" fillId="0" borderId="0" xfId="0" applyFont="1" applyAlignment="1">
      <alignment/>
    </xf>
    <xf numFmtId="0" fontId="134" fillId="0" borderId="0" xfId="0" applyFont="1" applyAlignment="1">
      <alignment/>
    </xf>
    <xf numFmtId="0" fontId="135" fillId="0" borderId="0" xfId="0" applyFont="1" applyAlignment="1">
      <alignment/>
    </xf>
    <xf numFmtId="186" fontId="0" fillId="0" borderId="32" xfId="0" applyNumberFormat="1" applyBorder="1" applyAlignment="1">
      <alignment/>
    </xf>
    <xf numFmtId="49" fontId="14" fillId="33" borderId="23" xfId="0" applyNumberFormat="1" applyFont="1" applyFill="1" applyBorder="1" applyAlignment="1">
      <alignment horizontal="center" vertical="center" wrapText="1"/>
    </xf>
    <xf numFmtId="0" fontId="136" fillId="0" borderId="12" xfId="0" applyFont="1" applyFill="1" applyBorder="1" applyAlignment="1">
      <alignment vertical="center" wrapText="1"/>
    </xf>
    <xf numFmtId="0" fontId="136" fillId="0" borderId="12" xfId="0" applyFont="1" applyFill="1" applyBorder="1" applyAlignment="1">
      <alignment horizontal="center" vertical="center"/>
    </xf>
    <xf numFmtId="3" fontId="136" fillId="0" borderId="12" xfId="0" applyNumberFormat="1" applyFont="1" applyFill="1" applyBorder="1" applyAlignment="1">
      <alignment vertical="center"/>
    </xf>
    <xf numFmtId="3" fontId="136" fillId="0" borderId="12" xfId="0" applyNumberFormat="1" applyFont="1" applyFill="1" applyBorder="1" applyAlignment="1">
      <alignment horizontal="right" vertical="center"/>
    </xf>
    <xf numFmtId="0" fontId="136" fillId="0" borderId="14" xfId="0" applyFont="1" applyBorder="1" applyAlignment="1">
      <alignment vertical="center" wrapText="1"/>
    </xf>
    <xf numFmtId="0" fontId="136" fillId="0" borderId="14" xfId="0" applyFont="1" applyBorder="1" applyAlignment="1">
      <alignment horizontal="center" vertical="center"/>
    </xf>
    <xf numFmtId="3" fontId="136" fillId="0" borderId="14" xfId="0" applyNumberFormat="1" applyFont="1" applyBorder="1" applyAlignment="1">
      <alignment vertical="center"/>
    </xf>
    <xf numFmtId="3" fontId="136" fillId="0" borderId="14" xfId="0" applyNumberFormat="1" applyFont="1" applyBorder="1" applyAlignment="1">
      <alignment horizontal="center" vertical="center"/>
    </xf>
    <xf numFmtId="0" fontId="10" fillId="0" borderId="0" xfId="0" applyFont="1" applyBorder="1" applyAlignment="1">
      <alignment vertical="center"/>
    </xf>
    <xf numFmtId="49" fontId="77" fillId="33" borderId="12" xfId="0" applyNumberFormat="1" applyFont="1" applyFill="1" applyBorder="1" applyAlignment="1">
      <alignment horizontal="center" vertical="center"/>
    </xf>
    <xf numFmtId="49" fontId="77" fillId="33" borderId="17" xfId="0" applyNumberFormat="1" applyFont="1" applyFill="1" applyBorder="1" applyAlignment="1">
      <alignment horizontal="center" vertical="center" wrapText="1"/>
    </xf>
    <xf numFmtId="49" fontId="77" fillId="33" borderId="10" xfId="0" applyNumberFormat="1" applyFont="1" applyFill="1" applyBorder="1" applyAlignment="1">
      <alignment horizontal="center" vertical="center" wrapText="1"/>
    </xf>
    <xf numFmtId="3" fontId="79" fillId="0" borderId="54" xfId="0" applyNumberFormat="1" applyFont="1" applyBorder="1" applyAlignment="1">
      <alignment vertical="center"/>
    </xf>
    <xf numFmtId="3" fontId="79" fillId="0" borderId="12" xfId="0" applyNumberFormat="1" applyFont="1" applyBorder="1" applyAlignment="1">
      <alignment horizontal="right" vertical="center"/>
    </xf>
    <xf numFmtId="3" fontId="79" fillId="0" borderId="26" xfId="0" applyNumberFormat="1" applyFont="1" applyFill="1" applyBorder="1" applyAlignment="1">
      <alignment horizontal="right" vertical="center"/>
    </xf>
    <xf numFmtId="3" fontId="79" fillId="0" borderId="50" xfId="0" applyNumberFormat="1" applyFont="1" applyBorder="1" applyAlignment="1">
      <alignment vertical="center" wrapText="1"/>
    </xf>
    <xf numFmtId="3" fontId="79" fillId="0" borderId="17" xfId="0" applyNumberFormat="1" applyFont="1" applyBorder="1" applyAlignment="1">
      <alignment horizontal="right" vertical="center"/>
    </xf>
    <xf numFmtId="3" fontId="79" fillId="0" borderId="28" xfId="0" applyNumberFormat="1" applyFont="1" applyFill="1" applyBorder="1" applyAlignment="1">
      <alignment horizontal="right" vertical="center"/>
    </xf>
    <xf numFmtId="0" fontId="77" fillId="35" borderId="10" xfId="0" applyFont="1" applyFill="1" applyBorder="1" applyAlignment="1">
      <alignment vertical="center"/>
    </xf>
    <xf numFmtId="3" fontId="77" fillId="35" borderId="10" xfId="0" applyNumberFormat="1" applyFont="1" applyFill="1" applyBorder="1" applyAlignment="1">
      <alignment horizontal="right" vertical="center"/>
    </xf>
    <xf numFmtId="3" fontId="77" fillId="35" borderId="15" xfId="0" applyNumberFormat="1" applyFont="1" applyFill="1" applyBorder="1" applyAlignment="1">
      <alignment horizontal="right" vertical="center"/>
    </xf>
    <xf numFmtId="3" fontId="79" fillId="0" borderId="55" xfId="0" applyNumberFormat="1" applyFont="1" applyBorder="1" applyAlignment="1">
      <alignment vertical="center"/>
    </xf>
    <xf numFmtId="3" fontId="79" fillId="0" borderId="52" xfId="0" applyNumberFormat="1" applyFont="1" applyBorder="1" applyAlignment="1">
      <alignment vertical="center" wrapText="1"/>
    </xf>
    <xf numFmtId="3" fontId="79" fillId="0" borderId="13" xfId="0" applyNumberFormat="1" applyFont="1" applyBorder="1" applyAlignment="1">
      <alignment horizontal="right" vertical="center"/>
    </xf>
    <xf numFmtId="3" fontId="79" fillId="0" borderId="24" xfId="0" applyNumberFormat="1" applyFont="1" applyFill="1" applyBorder="1" applyAlignment="1">
      <alignment horizontal="right" vertical="center"/>
    </xf>
    <xf numFmtId="0" fontId="77" fillId="40" borderId="10" xfId="0" applyFont="1" applyFill="1" applyBorder="1" applyAlignment="1">
      <alignment vertical="center"/>
    </xf>
    <xf numFmtId="3" fontId="77" fillId="40" borderId="10" xfId="0" applyNumberFormat="1" applyFont="1" applyFill="1" applyBorder="1" applyAlignment="1">
      <alignment horizontal="right" vertical="center"/>
    </xf>
    <xf numFmtId="3" fontId="77" fillId="40" borderId="15" xfId="0" applyNumberFormat="1" applyFont="1" applyFill="1" applyBorder="1" applyAlignment="1">
      <alignment horizontal="right" vertical="center"/>
    </xf>
    <xf numFmtId="3" fontId="77" fillId="0" borderId="54" xfId="0" applyNumberFormat="1" applyFont="1" applyBorder="1" applyAlignment="1">
      <alignment vertical="center"/>
    </xf>
    <xf numFmtId="3" fontId="77" fillId="0" borderId="12" xfId="0" applyNumberFormat="1" applyFont="1" applyBorder="1" applyAlignment="1">
      <alignment horizontal="right" vertical="center"/>
    </xf>
    <xf numFmtId="3" fontId="77" fillId="0" borderId="17" xfId="0" applyNumberFormat="1" applyFont="1" applyBorder="1" applyAlignment="1">
      <alignment horizontal="right" vertical="center"/>
    </xf>
    <xf numFmtId="3" fontId="80" fillId="36" borderId="54" xfId="0" applyNumberFormat="1" applyFont="1" applyFill="1" applyBorder="1" applyAlignment="1">
      <alignment vertical="center"/>
    </xf>
    <xf numFmtId="3" fontId="80" fillId="36" borderId="12" xfId="0" applyNumberFormat="1" applyFont="1" applyFill="1" applyBorder="1" applyAlignment="1">
      <alignment horizontal="right" vertical="center"/>
    </xf>
    <xf numFmtId="3" fontId="80" fillId="36" borderId="50" xfId="0" applyNumberFormat="1" applyFont="1" applyFill="1" applyBorder="1" applyAlignment="1">
      <alignment vertical="center" wrapText="1"/>
    </xf>
    <xf numFmtId="3" fontId="80" fillId="36" borderId="17" xfId="0" applyNumberFormat="1" applyFont="1" applyFill="1" applyBorder="1" applyAlignment="1">
      <alignment horizontal="right" vertical="center"/>
    </xf>
    <xf numFmtId="0" fontId="80" fillId="36" borderId="15" xfId="0" applyFont="1" applyFill="1" applyBorder="1" applyAlignment="1">
      <alignment vertical="center"/>
    </xf>
    <xf numFmtId="3" fontId="80" fillId="36" borderId="10" xfId="0" applyNumberFormat="1" applyFont="1" applyFill="1" applyBorder="1" applyAlignment="1">
      <alignment horizontal="right" vertical="center"/>
    </xf>
    <xf numFmtId="3" fontId="78" fillId="37" borderId="54" xfId="0" applyNumberFormat="1" applyFont="1" applyFill="1" applyBorder="1" applyAlignment="1">
      <alignment vertical="center"/>
    </xf>
    <xf numFmtId="3" fontId="78" fillId="37" borderId="12" xfId="0" applyNumberFormat="1" applyFont="1" applyFill="1" applyBorder="1" applyAlignment="1">
      <alignment horizontal="right" vertical="center"/>
    </xf>
    <xf numFmtId="3" fontId="78" fillId="37" borderId="50" xfId="0" applyNumberFormat="1" applyFont="1" applyFill="1" applyBorder="1" applyAlignment="1">
      <alignment vertical="center" wrapText="1"/>
    </xf>
    <xf numFmtId="3" fontId="78" fillId="37" borderId="17" xfId="0" applyNumberFormat="1" applyFont="1" applyFill="1" applyBorder="1" applyAlignment="1">
      <alignment horizontal="right" vertical="center"/>
    </xf>
    <xf numFmtId="0" fontId="78" fillId="37" borderId="15" xfId="0" applyFont="1" applyFill="1" applyBorder="1" applyAlignment="1">
      <alignment vertical="center"/>
    </xf>
    <xf numFmtId="3" fontId="78" fillId="37" borderId="10" xfId="0" applyNumberFormat="1" applyFont="1" applyFill="1" applyBorder="1" applyAlignment="1">
      <alignment horizontal="right" vertical="center"/>
    </xf>
    <xf numFmtId="0" fontId="80" fillId="42" borderId="19" xfId="0" applyFont="1" applyFill="1" applyBorder="1" applyAlignment="1">
      <alignment horizontal="center" vertical="center" wrapText="1"/>
    </xf>
    <xf numFmtId="0" fontId="80" fillId="42" borderId="0" xfId="0" applyFont="1" applyFill="1" applyBorder="1" applyAlignment="1">
      <alignment horizontal="center" vertical="center" wrapText="1"/>
    </xf>
    <xf numFmtId="0" fontId="80" fillId="42" borderId="20" xfId="0" applyFont="1" applyFill="1" applyBorder="1" applyAlignment="1">
      <alignment horizontal="center" vertical="center" wrapText="1"/>
    </xf>
    <xf numFmtId="0" fontId="80" fillId="42" borderId="60" xfId="0" applyFont="1" applyFill="1" applyBorder="1" applyAlignment="1">
      <alignment vertical="center"/>
    </xf>
    <xf numFmtId="3" fontId="80" fillId="42" borderId="11" xfId="0" applyNumberFormat="1" applyFont="1" applyFill="1" applyBorder="1" applyAlignment="1">
      <alignment horizontal="right" vertical="center"/>
    </xf>
    <xf numFmtId="3" fontId="80" fillId="42" borderId="27" xfId="0" applyNumberFormat="1" applyFont="1" applyFill="1" applyBorder="1" applyAlignment="1">
      <alignment horizontal="right" vertical="center"/>
    </xf>
    <xf numFmtId="0" fontId="38" fillId="42" borderId="19" xfId="0" applyFont="1" applyFill="1" applyBorder="1" applyAlignment="1">
      <alignment horizontal="center" vertical="center" wrapText="1"/>
    </xf>
    <xf numFmtId="0" fontId="38" fillId="42" borderId="0" xfId="0" applyFont="1" applyFill="1" applyBorder="1" applyAlignment="1">
      <alignment horizontal="center" vertical="center" wrapText="1"/>
    </xf>
    <xf numFmtId="0" fontId="38" fillId="42" borderId="20" xfId="0" applyFont="1" applyFill="1" applyBorder="1" applyAlignment="1">
      <alignment horizontal="center" vertical="center" wrapText="1"/>
    </xf>
    <xf numFmtId="0" fontId="38" fillId="42" borderId="60" xfId="0" applyFont="1" applyFill="1" applyBorder="1" applyAlignment="1">
      <alignment vertical="center"/>
    </xf>
    <xf numFmtId="3" fontId="38" fillId="42" borderId="11" xfId="0" applyNumberFormat="1" applyFont="1" applyFill="1" applyBorder="1" applyAlignment="1">
      <alignment vertical="center"/>
    </xf>
    <xf numFmtId="3" fontId="38" fillId="42" borderId="27" xfId="0" applyNumberFormat="1" applyFont="1" applyFill="1" applyBorder="1" applyAlignment="1">
      <alignment vertical="center"/>
    </xf>
    <xf numFmtId="3" fontId="13" fillId="42" borderId="0" xfId="0" applyNumberFormat="1" applyFont="1" applyFill="1" applyBorder="1" applyAlignment="1">
      <alignment/>
    </xf>
    <xf numFmtId="3" fontId="13" fillId="41" borderId="55" xfId="0" applyNumberFormat="1" applyFont="1" applyFill="1" applyBorder="1" applyAlignment="1">
      <alignment/>
    </xf>
    <xf numFmtId="3" fontId="13" fillId="41" borderId="62" xfId="0" applyNumberFormat="1" applyFont="1" applyFill="1" applyBorder="1" applyAlignment="1">
      <alignment/>
    </xf>
    <xf numFmtId="3" fontId="13" fillId="41" borderId="19" xfId="0" applyNumberFormat="1" applyFont="1" applyFill="1" applyBorder="1" applyAlignment="1">
      <alignment/>
    </xf>
    <xf numFmtId="3" fontId="13" fillId="41" borderId="69" xfId="0" applyNumberFormat="1" applyFont="1" applyFill="1" applyBorder="1" applyAlignment="1">
      <alignment/>
    </xf>
    <xf numFmtId="3" fontId="13" fillId="41" borderId="68" xfId="0" applyNumberFormat="1" applyFont="1" applyFill="1" applyBorder="1" applyAlignment="1">
      <alignment/>
    </xf>
    <xf numFmtId="3" fontId="13" fillId="41" borderId="63" xfId="0" applyNumberFormat="1" applyFont="1" applyFill="1" applyBorder="1" applyAlignment="1">
      <alignment/>
    </xf>
    <xf numFmtId="0" fontId="20" fillId="42" borderId="22" xfId="0" applyFont="1" applyFill="1" applyBorder="1" applyAlignment="1">
      <alignment/>
    </xf>
    <xf numFmtId="0" fontId="20" fillId="42" borderId="23" xfId="0" applyFont="1" applyFill="1" applyBorder="1" applyAlignment="1">
      <alignment/>
    </xf>
    <xf numFmtId="0" fontId="20" fillId="42" borderId="23" xfId="0" applyFont="1" applyFill="1" applyBorder="1" applyAlignment="1">
      <alignment/>
    </xf>
    <xf numFmtId="3" fontId="20" fillId="42" borderId="23" xfId="0" applyNumberFormat="1" applyFont="1" applyFill="1" applyBorder="1" applyAlignment="1">
      <alignment/>
    </xf>
    <xf numFmtId="3" fontId="17" fillId="42" borderId="23" xfId="0" applyNumberFormat="1" applyFont="1" applyFill="1" applyBorder="1" applyAlignment="1">
      <alignment/>
    </xf>
    <xf numFmtId="3" fontId="17" fillId="42" borderId="0" xfId="0" applyNumberFormat="1" applyFont="1" applyFill="1" applyBorder="1" applyAlignment="1">
      <alignment/>
    </xf>
    <xf numFmtId="3" fontId="17" fillId="42" borderId="15" xfId="0" applyNumberFormat="1" applyFont="1" applyFill="1" applyBorder="1" applyAlignment="1">
      <alignment/>
    </xf>
    <xf numFmtId="0" fontId="24" fillId="0" borderId="18" xfId="0" applyFont="1" applyBorder="1" applyAlignment="1">
      <alignment vertical="center" wrapText="1"/>
    </xf>
    <xf numFmtId="3" fontId="7" fillId="0" borderId="18" xfId="0" applyNumberFormat="1" applyFont="1" applyBorder="1" applyAlignment="1">
      <alignment/>
    </xf>
    <xf numFmtId="3" fontId="6" fillId="0" borderId="18" xfId="0" applyNumberFormat="1" applyFont="1" applyBorder="1" applyAlignment="1">
      <alignment/>
    </xf>
    <xf numFmtId="3" fontId="6" fillId="0" borderId="45" xfId="0" applyNumberFormat="1" applyFont="1" applyBorder="1" applyAlignment="1">
      <alignment/>
    </xf>
    <xf numFmtId="3" fontId="6" fillId="0" borderId="46" xfId="0" applyNumberFormat="1" applyFont="1" applyBorder="1" applyAlignment="1">
      <alignment/>
    </xf>
    <xf numFmtId="3" fontId="6" fillId="0" borderId="74" xfId="0" applyNumberFormat="1" applyFont="1" applyBorder="1" applyAlignment="1">
      <alignment/>
    </xf>
    <xf numFmtId="3" fontId="6" fillId="0" borderId="63" xfId="0" applyNumberFormat="1" applyFont="1" applyBorder="1" applyAlignment="1">
      <alignment/>
    </xf>
    <xf numFmtId="3" fontId="6" fillId="0" borderId="61" xfId="0" applyNumberFormat="1" applyFont="1" applyBorder="1" applyAlignment="1">
      <alignment/>
    </xf>
    <xf numFmtId="3" fontId="6" fillId="0" borderId="28" xfId="0" applyNumberFormat="1" applyFont="1" applyBorder="1" applyAlignment="1">
      <alignment/>
    </xf>
    <xf numFmtId="3" fontId="6" fillId="0" borderId="47" xfId="0" applyNumberFormat="1" applyFont="1" applyBorder="1" applyAlignment="1">
      <alignment/>
    </xf>
    <xf numFmtId="0" fontId="20" fillId="0" borderId="16" xfId="0" applyFont="1" applyBorder="1" applyAlignment="1">
      <alignment/>
    </xf>
    <xf numFmtId="3" fontId="13" fillId="41" borderId="36" xfId="0" applyNumberFormat="1" applyFont="1" applyFill="1" applyBorder="1" applyAlignment="1">
      <alignment/>
    </xf>
    <xf numFmtId="3" fontId="13" fillId="33" borderId="76" xfId="0" applyNumberFormat="1" applyFont="1" applyFill="1" applyBorder="1" applyAlignment="1">
      <alignment/>
    </xf>
    <xf numFmtId="3" fontId="13" fillId="33" borderId="82" xfId="0" applyNumberFormat="1" applyFont="1" applyFill="1" applyBorder="1" applyAlignment="1">
      <alignment/>
    </xf>
    <xf numFmtId="3" fontId="13" fillId="41" borderId="76" xfId="0" applyNumberFormat="1" applyFont="1" applyFill="1" applyBorder="1" applyAlignment="1">
      <alignment/>
    </xf>
    <xf numFmtId="3" fontId="17" fillId="0" borderId="76" xfId="0" applyNumberFormat="1" applyFont="1" applyFill="1" applyBorder="1" applyAlignment="1">
      <alignment/>
    </xf>
    <xf numFmtId="0" fontId="4" fillId="0" borderId="16" xfId="0" applyFont="1" applyBorder="1" applyAlignment="1">
      <alignment horizontal="center" vertical="center" wrapText="1"/>
    </xf>
    <xf numFmtId="49" fontId="14" fillId="0" borderId="22" xfId="58" applyNumberFormat="1" applyFont="1" applyBorder="1" applyAlignment="1" applyProtection="1">
      <alignment vertical="center" wrapText="1"/>
      <protection/>
    </xf>
    <xf numFmtId="49" fontId="136" fillId="0" borderId="0" xfId="0" applyNumberFormat="1" applyFont="1" applyBorder="1" applyAlignment="1">
      <alignment vertical="center"/>
    </xf>
    <xf numFmtId="3" fontId="11" fillId="41" borderId="10" xfId="58" applyNumberFormat="1" applyFont="1" applyFill="1" applyBorder="1" applyAlignment="1">
      <alignment horizontal="right" vertical="center"/>
    </xf>
    <xf numFmtId="49" fontId="12" fillId="0" borderId="22" xfId="58" applyNumberFormat="1" applyFont="1" applyBorder="1" applyAlignment="1" applyProtection="1">
      <alignment vertical="center" wrapText="1"/>
      <protection/>
    </xf>
    <xf numFmtId="3" fontId="80" fillId="36" borderId="12" xfId="0" applyNumberFormat="1" applyFont="1" applyFill="1" applyBorder="1" applyAlignment="1">
      <alignment horizontal="left" vertical="center"/>
    </xf>
    <xf numFmtId="3" fontId="137" fillId="0" borderId="52" xfId="0" applyNumberFormat="1" applyFont="1" applyBorder="1" applyAlignment="1">
      <alignment vertical="center" wrapText="1"/>
    </xf>
    <xf numFmtId="3" fontId="138" fillId="0" borderId="50" xfId="0" applyNumberFormat="1" applyFont="1" applyBorder="1" applyAlignment="1">
      <alignment vertical="center" wrapText="1"/>
    </xf>
    <xf numFmtId="3" fontId="137" fillId="0" borderId="50" xfId="0" applyNumberFormat="1" applyFont="1" applyBorder="1" applyAlignment="1">
      <alignment vertical="center" wrapText="1"/>
    </xf>
    <xf numFmtId="3" fontId="137" fillId="36" borderId="50" xfId="0" applyNumberFormat="1" applyFont="1" applyFill="1" applyBorder="1" applyAlignment="1">
      <alignment vertical="center" wrapText="1"/>
    </xf>
    <xf numFmtId="49" fontId="4" fillId="37" borderId="52" xfId="0" applyNumberFormat="1" applyFont="1" applyFill="1" applyBorder="1" applyAlignment="1">
      <alignment horizontal="center"/>
    </xf>
    <xf numFmtId="49" fontId="4" fillId="37" borderId="10" xfId="0" applyNumberFormat="1" applyFont="1" applyFill="1" applyBorder="1" applyAlignment="1">
      <alignment horizontal="center"/>
    </xf>
    <xf numFmtId="49" fontId="4" fillId="37" borderId="22" xfId="0" applyNumberFormat="1" applyFont="1" applyFill="1" applyBorder="1" applyAlignment="1">
      <alignment horizontal="center"/>
    </xf>
    <xf numFmtId="49" fontId="136" fillId="37" borderId="22" xfId="0" applyNumberFormat="1" applyFont="1" applyFill="1" applyBorder="1" applyAlignment="1">
      <alignment horizontal="center"/>
    </xf>
    <xf numFmtId="49" fontId="136" fillId="37" borderId="22" xfId="0" applyNumberFormat="1" applyFont="1" applyFill="1" applyBorder="1" applyAlignment="1">
      <alignment/>
    </xf>
    <xf numFmtId="49" fontId="139" fillId="37" borderId="17" xfId="0" applyNumberFormat="1" applyFont="1" applyFill="1" applyBorder="1" applyAlignment="1">
      <alignment horizontal="center" vertical="center" wrapText="1"/>
    </xf>
    <xf numFmtId="49" fontId="12" fillId="43" borderId="50" xfId="0" applyNumberFormat="1" applyFont="1" applyFill="1" applyBorder="1" applyAlignment="1">
      <alignment horizontal="center" vertical="center" wrapText="1"/>
    </xf>
    <xf numFmtId="49" fontId="12" fillId="37" borderId="57" xfId="0" applyNumberFormat="1" applyFont="1" applyFill="1" applyBorder="1" applyAlignment="1">
      <alignment horizontal="center" vertical="center" wrapText="1"/>
    </xf>
    <xf numFmtId="49" fontId="12" fillId="37" borderId="58" xfId="0" applyNumberFormat="1" applyFont="1" applyFill="1" applyBorder="1" applyAlignment="1">
      <alignment horizontal="center" vertical="center" wrapText="1"/>
    </xf>
    <xf numFmtId="49" fontId="12" fillId="37" borderId="17" xfId="0" applyNumberFormat="1" applyFont="1" applyFill="1" applyBorder="1" applyAlignment="1">
      <alignment horizontal="center" vertical="center" wrapText="1"/>
    </xf>
    <xf numFmtId="49" fontId="12" fillId="43" borderId="61" xfId="0" applyNumberFormat="1" applyFont="1" applyFill="1" applyBorder="1" applyAlignment="1">
      <alignment horizontal="center" vertical="center" wrapText="1"/>
    </xf>
    <xf numFmtId="49" fontId="12" fillId="37" borderId="61" xfId="0" applyNumberFormat="1" applyFont="1" applyFill="1" applyBorder="1" applyAlignment="1">
      <alignment horizontal="center" vertical="center" wrapText="1"/>
    </xf>
    <xf numFmtId="49" fontId="12" fillId="37" borderId="50" xfId="0" applyNumberFormat="1" applyFont="1" applyFill="1" applyBorder="1" applyAlignment="1">
      <alignment horizontal="center" vertical="center" wrapText="1"/>
    </xf>
    <xf numFmtId="3" fontId="20" fillId="0" borderId="77" xfId="0" applyNumberFormat="1" applyFont="1" applyBorder="1" applyAlignment="1">
      <alignment/>
    </xf>
    <xf numFmtId="3" fontId="0" fillId="0" borderId="47" xfId="0" applyNumberFormat="1" applyBorder="1" applyAlignment="1">
      <alignment/>
    </xf>
    <xf numFmtId="3" fontId="0" fillId="0" borderId="20" xfId="0" applyNumberFormat="1" applyBorder="1" applyAlignment="1">
      <alignment/>
    </xf>
    <xf numFmtId="3" fontId="14" fillId="36" borderId="77" xfId="0" applyNumberFormat="1" applyFont="1" applyFill="1" applyBorder="1" applyAlignment="1">
      <alignment/>
    </xf>
    <xf numFmtId="3" fontId="53" fillId="0" borderId="10" xfId="0" applyNumberFormat="1" applyFont="1" applyBorder="1" applyAlignment="1">
      <alignment/>
    </xf>
    <xf numFmtId="3" fontId="11" fillId="0" borderId="10" xfId="0" applyNumberFormat="1" applyFont="1" applyBorder="1" applyAlignment="1">
      <alignment/>
    </xf>
    <xf numFmtId="3" fontId="11" fillId="0" borderId="22" xfId="0" applyNumberFormat="1" applyFont="1" applyBorder="1" applyAlignment="1">
      <alignment/>
    </xf>
    <xf numFmtId="3" fontId="11" fillId="0" borderId="32" xfId="0" applyNumberFormat="1" applyFont="1" applyBorder="1" applyAlignment="1">
      <alignment/>
    </xf>
    <xf numFmtId="3" fontId="53" fillId="0" borderId="18" xfId="0" applyNumberFormat="1" applyFont="1" applyBorder="1" applyAlignment="1">
      <alignment/>
    </xf>
    <xf numFmtId="3" fontId="53" fillId="0" borderId="63" xfId="0" applyNumberFormat="1" applyFont="1" applyBorder="1" applyAlignment="1">
      <alignment/>
    </xf>
    <xf numFmtId="3" fontId="53" fillId="0" borderId="32" xfId="0" applyNumberFormat="1" applyFont="1" applyBorder="1" applyAlignment="1">
      <alignment/>
    </xf>
    <xf numFmtId="3" fontId="4" fillId="36" borderId="10" xfId="0" applyNumberFormat="1" applyFont="1" applyFill="1" applyBorder="1" applyAlignment="1">
      <alignment/>
    </xf>
    <xf numFmtId="3" fontId="4" fillId="36" borderId="22" xfId="0" applyNumberFormat="1" applyFont="1" applyFill="1" applyBorder="1" applyAlignment="1">
      <alignment/>
    </xf>
    <xf numFmtId="0" fontId="53" fillId="42" borderId="19" xfId="0" applyFont="1" applyFill="1" applyBorder="1" applyAlignment="1">
      <alignment/>
    </xf>
    <xf numFmtId="0" fontId="53" fillId="42" borderId="0" xfId="0" applyFont="1" applyFill="1" applyBorder="1" applyAlignment="1">
      <alignment/>
    </xf>
    <xf numFmtId="3" fontId="53" fillId="42" borderId="0" xfId="0" applyNumberFormat="1" applyFont="1" applyFill="1" applyBorder="1" applyAlignment="1">
      <alignment/>
    </xf>
    <xf numFmtId="3" fontId="11" fillId="0" borderId="39" xfId="0" applyNumberFormat="1" applyFont="1" applyBorder="1" applyAlignment="1">
      <alignment/>
    </xf>
    <xf numFmtId="0" fontId="53" fillId="0" borderId="19" xfId="0" applyFont="1" applyBorder="1" applyAlignment="1">
      <alignment/>
    </xf>
    <xf numFmtId="0" fontId="53" fillId="0" borderId="0" xfId="0" applyFont="1" applyBorder="1" applyAlignment="1">
      <alignment/>
    </xf>
    <xf numFmtId="3" fontId="53" fillId="0" borderId="0" xfId="0" applyNumberFormat="1" applyFont="1" applyBorder="1" applyAlignment="1">
      <alignment/>
    </xf>
    <xf numFmtId="3" fontId="4" fillId="38" borderId="10" xfId="0" applyNumberFormat="1" applyFont="1" applyFill="1" applyBorder="1" applyAlignment="1">
      <alignment/>
    </xf>
    <xf numFmtId="49" fontId="4" fillId="33" borderId="23" xfId="0" applyNumberFormat="1" applyFont="1" applyFill="1" applyBorder="1" applyAlignment="1">
      <alignment horizontal="center" vertical="center" wrapText="1"/>
    </xf>
    <xf numFmtId="3" fontId="4" fillId="33" borderId="56" xfId="0" applyNumberFormat="1" applyFont="1" applyFill="1" applyBorder="1" applyAlignment="1">
      <alignment horizontal="center" vertical="center" wrapText="1"/>
    </xf>
    <xf numFmtId="3" fontId="4" fillId="33" borderId="57" xfId="0" applyNumberFormat="1" applyFont="1" applyFill="1" applyBorder="1" applyAlignment="1">
      <alignment horizontal="center" vertical="center" wrapText="1"/>
    </xf>
    <xf numFmtId="3" fontId="4" fillId="33" borderId="58" xfId="0" applyNumberFormat="1" applyFont="1" applyFill="1" applyBorder="1" applyAlignment="1">
      <alignment horizontal="center" vertical="center" wrapText="1"/>
    </xf>
    <xf numFmtId="3" fontId="34" fillId="39" borderId="10" xfId="0" applyNumberFormat="1" applyFont="1" applyFill="1" applyBorder="1" applyAlignment="1">
      <alignment horizontal="center" vertical="center" wrapText="1"/>
    </xf>
    <xf numFmtId="3" fontId="34" fillId="39" borderId="22" xfId="0" applyNumberFormat="1" applyFont="1" applyFill="1" applyBorder="1" applyAlignment="1">
      <alignment horizontal="center" vertical="center" wrapText="1"/>
    </xf>
    <xf numFmtId="3" fontId="34" fillId="39" borderId="15" xfId="0" applyNumberFormat="1" applyFont="1" applyFill="1" applyBorder="1" applyAlignment="1">
      <alignment horizontal="center" vertical="center" wrapText="1"/>
    </xf>
    <xf numFmtId="3" fontId="83" fillId="36" borderId="11" xfId="0" applyNumberFormat="1" applyFont="1" applyFill="1" applyBorder="1" applyAlignment="1">
      <alignment/>
    </xf>
    <xf numFmtId="0" fontId="11" fillId="37" borderId="10" xfId="0" applyFont="1" applyFill="1" applyBorder="1" applyAlignment="1">
      <alignment/>
    </xf>
    <xf numFmtId="3" fontId="61" fillId="37" borderId="10" xfId="0" applyNumberFormat="1" applyFont="1" applyFill="1" applyBorder="1" applyAlignment="1">
      <alignment/>
    </xf>
    <xf numFmtId="3" fontId="61" fillId="37" borderId="22" xfId="0" applyNumberFormat="1" applyFont="1" applyFill="1" applyBorder="1" applyAlignment="1">
      <alignment/>
    </xf>
    <xf numFmtId="3" fontId="61" fillId="37" borderId="15" xfId="0" applyNumberFormat="1" applyFont="1" applyFill="1" applyBorder="1" applyAlignment="1">
      <alignment/>
    </xf>
    <xf numFmtId="3" fontId="34" fillId="34" borderId="10" xfId="0" applyNumberFormat="1" applyFont="1" applyFill="1" applyBorder="1" applyAlignment="1">
      <alignment/>
    </xf>
    <xf numFmtId="3" fontId="4" fillId="35" borderId="10" xfId="0" applyNumberFormat="1" applyFont="1" applyFill="1" applyBorder="1" applyAlignment="1">
      <alignment/>
    </xf>
    <xf numFmtId="3" fontId="4" fillId="35" borderId="22" xfId="0" applyNumberFormat="1" applyFont="1" applyFill="1" applyBorder="1" applyAlignment="1">
      <alignment/>
    </xf>
    <xf numFmtId="3" fontId="4" fillId="35" borderId="15" xfId="0" applyNumberFormat="1" applyFont="1" applyFill="1" applyBorder="1" applyAlignment="1">
      <alignment/>
    </xf>
    <xf numFmtId="0" fontId="12" fillId="35" borderId="12" xfId="0" applyFont="1" applyFill="1" applyBorder="1" applyAlignment="1">
      <alignment horizontal="center"/>
    </xf>
    <xf numFmtId="49" fontId="12" fillId="35" borderId="12" xfId="0" applyNumberFormat="1" applyFont="1" applyFill="1" applyBorder="1" applyAlignment="1">
      <alignment horizontal="center"/>
    </xf>
    <xf numFmtId="0" fontId="12" fillId="35" borderId="26" xfId="0" applyFont="1" applyFill="1" applyBorder="1" applyAlignment="1">
      <alignment horizontal="left"/>
    </xf>
    <xf numFmtId="0" fontId="4" fillId="35" borderId="10" xfId="0" applyFont="1" applyFill="1" applyBorder="1" applyAlignment="1">
      <alignment horizontal="center"/>
    </xf>
    <xf numFmtId="49" fontId="4" fillId="35" borderId="10" xfId="0" applyNumberFormat="1" applyFont="1" applyFill="1" applyBorder="1" applyAlignment="1">
      <alignment horizontal="center"/>
    </xf>
    <xf numFmtId="0" fontId="4" fillId="35" borderId="15" xfId="0" applyFont="1" applyFill="1" applyBorder="1" applyAlignment="1">
      <alignment horizontal="left"/>
    </xf>
    <xf numFmtId="3" fontId="4" fillId="35" borderId="23" xfId="0" applyNumberFormat="1" applyFont="1" applyFill="1" applyBorder="1" applyAlignment="1">
      <alignment/>
    </xf>
    <xf numFmtId="3" fontId="4" fillId="35" borderId="39" xfId="0" applyNumberFormat="1" applyFont="1" applyFill="1" applyBorder="1" applyAlignment="1">
      <alignment/>
    </xf>
    <xf numFmtId="3" fontId="4" fillId="35" borderId="72" xfId="0" applyNumberFormat="1" applyFont="1" applyFill="1" applyBorder="1" applyAlignment="1">
      <alignment/>
    </xf>
    <xf numFmtId="3" fontId="14" fillId="7" borderId="16" xfId="0" applyNumberFormat="1" applyFont="1" applyFill="1" applyBorder="1" applyAlignment="1">
      <alignment horizontal="center" vertical="center" wrapText="1"/>
    </xf>
    <xf numFmtId="3" fontId="14" fillId="7" borderId="11" xfId="0" applyNumberFormat="1" applyFont="1" applyFill="1" applyBorder="1" applyAlignment="1">
      <alignment horizontal="center" vertical="center" wrapText="1"/>
    </xf>
    <xf numFmtId="0" fontId="4" fillId="0" borderId="11" xfId="0" applyFont="1" applyBorder="1" applyAlignment="1">
      <alignment vertical="center" wrapText="1"/>
    </xf>
    <xf numFmtId="3" fontId="53" fillId="0" borderId="22" xfId="0" applyNumberFormat="1" applyFont="1" applyBorder="1" applyAlignment="1">
      <alignment/>
    </xf>
    <xf numFmtId="0" fontId="4" fillId="36" borderId="23" xfId="0" applyFont="1" applyFill="1" applyBorder="1" applyAlignment="1">
      <alignment horizontal="center"/>
    </xf>
    <xf numFmtId="0" fontId="6" fillId="0" borderId="52" xfId="0" applyFont="1" applyBorder="1" applyAlignment="1">
      <alignment vertical="center" wrapText="1"/>
    </xf>
    <xf numFmtId="0" fontId="4" fillId="36" borderId="22" xfId="0" applyFont="1" applyFill="1" applyBorder="1" applyAlignment="1">
      <alignment horizontal="center"/>
    </xf>
    <xf numFmtId="0" fontId="4" fillId="36" borderId="15" xfId="0" applyFont="1" applyFill="1" applyBorder="1" applyAlignment="1">
      <alignment horizontal="center"/>
    </xf>
    <xf numFmtId="3" fontId="53" fillId="0" borderId="22" xfId="0" applyNumberFormat="1" applyFont="1" applyBorder="1" applyAlignment="1">
      <alignment vertical="center" wrapText="1"/>
    </xf>
    <xf numFmtId="0" fontId="11" fillId="0" borderId="52" xfId="0" applyFont="1" applyBorder="1" applyAlignment="1">
      <alignment/>
    </xf>
    <xf numFmtId="3" fontId="11" fillId="0" borderId="52" xfId="0" applyNumberFormat="1" applyFont="1" applyBorder="1" applyAlignment="1">
      <alignment/>
    </xf>
    <xf numFmtId="3" fontId="11" fillId="0" borderId="52" xfId="0" applyNumberFormat="1" applyFont="1" applyBorder="1" applyAlignment="1">
      <alignment wrapText="1"/>
    </xf>
    <xf numFmtId="0" fontId="4" fillId="0" borderId="52"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horizontal="center" vertical="center" wrapText="1"/>
    </xf>
    <xf numFmtId="0" fontId="4" fillId="0" borderId="0" xfId="0" applyFont="1" applyAlignment="1">
      <alignment horizontal="center" vertical="center" wrapText="1"/>
    </xf>
    <xf numFmtId="0" fontId="12" fillId="0" borderId="22" xfId="0" applyFont="1" applyBorder="1" applyAlignment="1">
      <alignment horizontal="center"/>
    </xf>
    <xf numFmtId="0" fontId="12" fillId="0" borderId="15" xfId="0" applyFont="1" applyBorder="1" applyAlignment="1">
      <alignment horizontal="center"/>
    </xf>
    <xf numFmtId="0" fontId="12" fillId="0" borderId="22" xfId="0" applyFont="1" applyBorder="1" applyAlignment="1">
      <alignment horizontal="center" wrapText="1"/>
    </xf>
    <xf numFmtId="0" fontId="12" fillId="0" borderId="23" xfId="0" applyFont="1" applyBorder="1" applyAlignment="1">
      <alignment horizontal="center" wrapText="1"/>
    </xf>
    <xf numFmtId="0" fontId="12" fillId="0" borderId="15" xfId="0" applyFont="1" applyBorder="1" applyAlignment="1">
      <alignment horizontal="center" wrapText="1"/>
    </xf>
    <xf numFmtId="0" fontId="14" fillId="0" borderId="22" xfId="0" applyFont="1" applyBorder="1" applyAlignment="1">
      <alignment vertical="center"/>
    </xf>
    <xf numFmtId="0" fontId="14" fillId="0" borderId="15" xfId="0" applyFont="1" applyBorder="1" applyAlignment="1">
      <alignment vertical="center"/>
    </xf>
    <xf numFmtId="0" fontId="14" fillId="0" borderId="11" xfId="0" applyFont="1" applyBorder="1" applyAlignment="1">
      <alignment vertical="center" wrapText="1"/>
    </xf>
    <xf numFmtId="0" fontId="14" fillId="0" borderId="52" xfId="0" applyFont="1" applyBorder="1" applyAlignment="1">
      <alignment vertical="center" wrapText="1"/>
    </xf>
    <xf numFmtId="0" fontId="14" fillId="0" borderId="17" xfId="0" applyFont="1" applyBorder="1" applyAlignment="1">
      <alignment vertical="center" wrapText="1"/>
    </xf>
    <xf numFmtId="0" fontId="14" fillId="0" borderId="22" xfId="0" applyFont="1" applyBorder="1" applyAlignment="1">
      <alignment horizontal="left" vertical="center"/>
    </xf>
    <xf numFmtId="0" fontId="14" fillId="0" borderId="15" xfId="0" applyFont="1" applyBorder="1" applyAlignment="1">
      <alignment horizontal="left" vertical="center"/>
    </xf>
    <xf numFmtId="0" fontId="64" fillId="0" borderId="22" xfId="47" applyFont="1" applyBorder="1" applyAlignment="1" applyProtection="1">
      <alignment horizontal="center" wrapText="1"/>
      <protection/>
    </xf>
    <xf numFmtId="0" fontId="64" fillId="0" borderId="23" xfId="47" applyFont="1" applyBorder="1" applyAlignment="1" applyProtection="1">
      <alignment horizontal="center" wrapText="1"/>
      <protection/>
    </xf>
    <xf numFmtId="0" fontId="64" fillId="0" borderId="15" xfId="47" applyFont="1" applyBorder="1" applyAlignment="1" applyProtection="1">
      <alignment horizontal="center" wrapText="1"/>
      <protection/>
    </xf>
    <xf numFmtId="0" fontId="23" fillId="44" borderId="0" xfId="0" applyFont="1" applyFill="1" applyBorder="1" applyAlignment="1">
      <alignment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182" fontId="14" fillId="0" borderId="50" xfId="58" applyNumberFormat="1" applyFont="1" applyBorder="1" applyAlignment="1" applyProtection="1">
      <alignment horizontal="right" vertical="center" wrapText="1"/>
      <protection/>
    </xf>
    <xf numFmtId="0" fontId="0" fillId="0" borderId="50" xfId="0" applyBorder="1" applyAlignment="1">
      <alignment horizontal="right" vertical="center" wrapText="1"/>
    </xf>
    <xf numFmtId="0" fontId="14" fillId="33" borderId="11"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vertical="center" wrapText="1"/>
    </xf>
    <xf numFmtId="0" fontId="14" fillId="33" borderId="2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20" fillId="0" borderId="17" xfId="0" applyFont="1" applyBorder="1" applyAlignment="1">
      <alignment vertical="center" wrapText="1"/>
    </xf>
    <xf numFmtId="3" fontId="11" fillId="0" borderId="0" xfId="0" applyNumberFormat="1" applyFont="1" applyBorder="1" applyAlignment="1">
      <alignment horizontal="left" vertical="center" wrapText="1"/>
    </xf>
    <xf numFmtId="3" fontId="11" fillId="0" borderId="52" xfId="0" applyNumberFormat="1" applyFont="1" applyBorder="1" applyAlignment="1">
      <alignment horizontal="center" vertical="center" wrapText="1"/>
    </xf>
    <xf numFmtId="3" fontId="11" fillId="0" borderId="17" xfId="0" applyNumberFormat="1" applyFont="1" applyBorder="1" applyAlignment="1">
      <alignment horizontal="center" vertical="center" wrapText="1"/>
    </xf>
    <xf numFmtId="3" fontId="14" fillId="0" borderId="50" xfId="0" applyNumberFormat="1" applyFont="1" applyBorder="1" applyAlignment="1">
      <alignment horizontal="right" vertical="center" wrapText="1"/>
    </xf>
    <xf numFmtId="3" fontId="0" fillId="0" borderId="50" xfId="0" applyNumberFormat="1" applyBorder="1" applyAlignment="1">
      <alignment horizontal="right" vertical="center" wrapText="1"/>
    </xf>
    <xf numFmtId="0" fontId="14" fillId="0" borderId="39" xfId="0" applyFont="1" applyBorder="1" applyAlignment="1">
      <alignment vertical="center" wrapText="1"/>
    </xf>
    <xf numFmtId="0" fontId="14" fillId="0" borderId="77" xfId="0" applyFont="1" applyBorder="1" applyAlignment="1">
      <alignment vertical="center" wrapText="1"/>
    </xf>
    <xf numFmtId="3" fontId="20" fillId="0" borderId="22" xfId="0" applyNumberFormat="1" applyFont="1" applyBorder="1" applyAlignment="1">
      <alignment vertical="center" wrapText="1"/>
    </xf>
    <xf numFmtId="3" fontId="20" fillId="0" borderId="23" xfId="0" applyNumberFormat="1" applyFont="1" applyBorder="1" applyAlignment="1">
      <alignment vertical="center" wrapText="1"/>
    </xf>
    <xf numFmtId="3" fontId="20" fillId="0" borderId="15" xfId="0" applyNumberFormat="1" applyFont="1" applyBorder="1" applyAlignment="1">
      <alignment vertical="center" wrapText="1"/>
    </xf>
    <xf numFmtId="3" fontId="20" fillId="0" borderId="55" xfId="0" applyNumberFormat="1" applyFont="1" applyBorder="1" applyAlignment="1">
      <alignment vertical="center" wrapText="1"/>
    </xf>
    <xf numFmtId="3" fontId="20" fillId="0" borderId="54" xfId="0" applyNumberFormat="1" applyFont="1" applyBorder="1" applyAlignment="1">
      <alignment vertical="center" wrapText="1"/>
    </xf>
    <xf numFmtId="3" fontId="20" fillId="0" borderId="26" xfId="0" applyNumberFormat="1" applyFont="1" applyBorder="1" applyAlignment="1">
      <alignment vertical="center" wrapText="1"/>
    </xf>
    <xf numFmtId="3" fontId="23" fillId="0" borderId="62" xfId="0" applyNumberFormat="1" applyFont="1" applyBorder="1" applyAlignment="1">
      <alignment vertical="center" wrapText="1"/>
    </xf>
    <xf numFmtId="3" fontId="23" fillId="0" borderId="70" xfId="0" applyNumberFormat="1" applyFont="1" applyBorder="1" applyAlignment="1">
      <alignment vertical="center" wrapText="1"/>
    </xf>
    <xf numFmtId="3" fontId="23" fillId="0" borderId="25" xfId="0" applyNumberFormat="1" applyFont="1" applyBorder="1" applyAlignment="1">
      <alignment vertical="center" wrapText="1"/>
    </xf>
    <xf numFmtId="3" fontId="20" fillId="0" borderId="62" xfId="0" applyNumberFormat="1" applyFont="1" applyBorder="1" applyAlignment="1">
      <alignment vertical="center" wrapText="1"/>
    </xf>
    <xf numFmtId="3" fontId="20" fillId="0" borderId="70" xfId="0" applyNumberFormat="1" applyFont="1" applyBorder="1" applyAlignment="1">
      <alignment vertical="center" wrapText="1"/>
    </xf>
    <xf numFmtId="3" fontId="20" fillId="0" borderId="25" xfId="0" applyNumberFormat="1" applyFont="1" applyBorder="1" applyAlignment="1">
      <alignment vertical="center" wrapText="1"/>
    </xf>
    <xf numFmtId="3" fontId="20" fillId="0" borderId="62" xfId="0" applyNumberFormat="1" applyFont="1" applyBorder="1" applyAlignment="1">
      <alignment horizontal="left" vertical="center" wrapText="1"/>
    </xf>
    <xf numFmtId="3" fontId="20" fillId="0" borderId="70" xfId="0" applyNumberFormat="1" applyFont="1" applyBorder="1" applyAlignment="1">
      <alignment horizontal="left" vertical="center" wrapText="1"/>
    </xf>
    <xf numFmtId="3" fontId="20" fillId="0" borderId="25" xfId="0" applyNumberFormat="1" applyFont="1" applyBorder="1" applyAlignment="1">
      <alignment horizontal="left" vertical="center" wrapText="1"/>
    </xf>
    <xf numFmtId="0" fontId="14" fillId="0" borderId="39" xfId="0" applyFont="1" applyBorder="1" applyAlignment="1">
      <alignment horizontal="center" vertical="center" wrapText="1"/>
    </xf>
    <xf numFmtId="0" fontId="0" fillId="0" borderId="40" xfId="0" applyBorder="1" applyAlignment="1">
      <alignment horizontal="center" vertical="center" wrapText="1"/>
    </xf>
    <xf numFmtId="0" fontId="0" fillId="0" borderId="77" xfId="0" applyBorder="1" applyAlignment="1">
      <alignment horizontal="center" vertical="center" wrapText="1"/>
    </xf>
    <xf numFmtId="0" fontId="19" fillId="0" borderId="31" xfId="0" applyFont="1" applyBorder="1" applyAlignment="1">
      <alignment vertical="center" wrapText="1"/>
    </xf>
    <xf numFmtId="0" fontId="46" fillId="0" borderId="29" xfId="0" applyFont="1" applyBorder="1" applyAlignment="1">
      <alignment vertical="center" wrapText="1"/>
    </xf>
    <xf numFmtId="0" fontId="46" fillId="0" borderId="30" xfId="0" applyFont="1" applyBorder="1" applyAlignment="1">
      <alignment vertical="center" wrapText="1"/>
    </xf>
    <xf numFmtId="0" fontId="28" fillId="0" borderId="45" xfId="0" applyFont="1" applyBorder="1" applyAlignment="1">
      <alignment vertical="center" wrapText="1"/>
    </xf>
    <xf numFmtId="0" fontId="28" fillId="0" borderId="46" xfId="0" applyFont="1" applyBorder="1" applyAlignment="1">
      <alignment vertical="center" wrapText="1"/>
    </xf>
    <xf numFmtId="0" fontId="47" fillId="0" borderId="46" xfId="0" applyFont="1" applyBorder="1" applyAlignment="1">
      <alignment vertical="center" wrapText="1"/>
    </xf>
    <xf numFmtId="0" fontId="47" fillId="0" borderId="47" xfId="0" applyFont="1" applyBorder="1" applyAlignment="1">
      <alignment vertical="center" wrapText="1"/>
    </xf>
    <xf numFmtId="0" fontId="23" fillId="0" borderId="11"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17" xfId="0" applyFont="1" applyBorder="1" applyAlignment="1">
      <alignment horizontal="center" vertical="center" wrapText="1"/>
    </xf>
    <xf numFmtId="3" fontId="14" fillId="0" borderId="83" xfId="0" applyNumberFormat="1" applyFont="1" applyBorder="1" applyAlignment="1">
      <alignment horizontal="center" vertical="center" wrapText="1"/>
    </xf>
    <xf numFmtId="3" fontId="14" fillId="0" borderId="51" xfId="0" applyNumberFormat="1" applyFont="1" applyBorder="1" applyAlignment="1">
      <alignment horizontal="center" vertical="center" wrapText="1"/>
    </xf>
    <xf numFmtId="0" fontId="14" fillId="0" borderId="61" xfId="0" applyFont="1" applyBorder="1" applyAlignment="1">
      <alignment horizontal="center" vertical="center" wrapText="1"/>
    </xf>
    <xf numFmtId="0" fontId="14" fillId="0" borderId="28" xfId="0" applyFont="1" applyBorder="1" applyAlignment="1">
      <alignment horizontal="center" vertical="center" wrapText="1"/>
    </xf>
    <xf numFmtId="3" fontId="14" fillId="0" borderId="61" xfId="0" applyNumberFormat="1" applyFont="1" applyBorder="1" applyAlignment="1">
      <alignment horizontal="center" vertical="center" wrapText="1"/>
    </xf>
    <xf numFmtId="3" fontId="14" fillId="0" borderId="50" xfId="0" applyNumberFormat="1" applyFont="1" applyBorder="1" applyAlignment="1">
      <alignment horizontal="center" vertical="center" wrapText="1"/>
    </xf>
    <xf numFmtId="3" fontId="14" fillId="0" borderId="28" xfId="0" applyNumberFormat="1" applyFont="1" applyBorder="1" applyAlignment="1">
      <alignment horizontal="center" vertical="center" wrapText="1"/>
    </xf>
    <xf numFmtId="0" fontId="14" fillId="0" borderId="11"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78" xfId="0" applyFont="1" applyBorder="1" applyAlignment="1">
      <alignment horizontal="center" vertical="center" wrapText="1"/>
    </xf>
    <xf numFmtId="3" fontId="14" fillId="0" borderId="55" xfId="0" applyNumberFormat="1" applyFont="1" applyBorder="1" applyAlignment="1">
      <alignment horizontal="center" vertical="center" wrapText="1"/>
    </xf>
    <xf numFmtId="3" fontId="14" fillId="0" borderId="84" xfId="0" applyNumberFormat="1" applyFont="1" applyBorder="1" applyAlignment="1">
      <alignment horizontal="center" vertical="center" wrapText="1"/>
    </xf>
    <xf numFmtId="0" fontId="28" fillId="0" borderId="22"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39" xfId="0" applyFont="1" applyBorder="1" applyAlignment="1">
      <alignment vertical="center" wrapText="1"/>
    </xf>
    <xf numFmtId="0" fontId="28" fillId="0" borderId="40" xfId="0" applyFont="1" applyBorder="1" applyAlignment="1">
      <alignment vertical="center" wrapText="1"/>
    </xf>
    <xf numFmtId="0" fontId="47" fillId="0" borderId="40" xfId="0" applyFont="1" applyBorder="1" applyAlignment="1">
      <alignment vertical="center" wrapText="1"/>
    </xf>
    <xf numFmtId="0" fontId="47" fillId="0" borderId="77" xfId="0" applyFont="1" applyBorder="1" applyAlignment="1">
      <alignment vertical="center" wrapText="1"/>
    </xf>
    <xf numFmtId="0" fontId="19" fillId="0" borderId="22" xfId="0" applyFont="1" applyBorder="1" applyAlignment="1">
      <alignment horizontal="center" vertical="center" wrapText="1"/>
    </xf>
    <xf numFmtId="0" fontId="19" fillId="0" borderId="22" xfId="0" applyFont="1" applyBorder="1" applyAlignment="1">
      <alignment vertical="center" wrapText="1"/>
    </xf>
    <xf numFmtId="0" fontId="19" fillId="0" borderId="23" xfId="0" applyFont="1" applyBorder="1" applyAlignment="1">
      <alignment vertical="center" wrapText="1"/>
    </xf>
    <xf numFmtId="0" fontId="19" fillId="0" borderId="15" xfId="0" applyFont="1" applyBorder="1" applyAlignment="1">
      <alignment vertical="center" wrapText="1"/>
    </xf>
    <xf numFmtId="0" fontId="19" fillId="0" borderId="15" xfId="0" applyFont="1" applyBorder="1" applyAlignment="1">
      <alignment horizontal="center" vertical="center" wrapText="1"/>
    </xf>
    <xf numFmtId="3" fontId="14" fillId="0" borderId="53" xfId="0" applyNumberFormat="1" applyFont="1" applyBorder="1" applyAlignment="1">
      <alignment horizontal="center" vertical="center" wrapText="1"/>
    </xf>
    <xf numFmtId="0" fontId="23" fillId="0" borderId="22" xfId="0" applyFont="1" applyBorder="1" applyAlignment="1">
      <alignment horizontal="center" vertical="center" wrapText="1"/>
    </xf>
    <xf numFmtId="0" fontId="23" fillId="0" borderId="15"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5" xfId="0" applyFont="1" applyBorder="1" applyAlignment="1">
      <alignment horizontal="center" vertical="center" wrapText="1"/>
    </xf>
    <xf numFmtId="3" fontId="14" fillId="0" borderId="22" xfId="0" applyNumberFormat="1" applyFont="1" applyBorder="1" applyAlignment="1">
      <alignment horizontal="center" vertical="center" wrapText="1"/>
    </xf>
    <xf numFmtId="3" fontId="14" fillId="0" borderId="23" xfId="0" applyNumberFormat="1" applyFont="1" applyBorder="1" applyAlignment="1">
      <alignment horizontal="center" vertical="center" wrapText="1"/>
    </xf>
    <xf numFmtId="3" fontId="14" fillId="0" borderId="15" xfId="0" applyNumberFormat="1" applyFont="1" applyBorder="1" applyAlignment="1">
      <alignment horizontal="center" vertical="center" wrapText="1"/>
    </xf>
    <xf numFmtId="0" fontId="14" fillId="0" borderId="0" xfId="0" applyFont="1" applyAlignment="1">
      <alignment vertical="center" wrapText="1"/>
    </xf>
    <xf numFmtId="0" fontId="0" fillId="0" borderId="0" xfId="0" applyAlignment="1">
      <alignment vertical="center" wrapText="1"/>
    </xf>
    <xf numFmtId="0" fontId="28" fillId="0" borderId="22" xfId="0" applyFont="1" applyBorder="1" applyAlignment="1">
      <alignment horizontal="left" vertical="center" wrapText="1"/>
    </xf>
    <xf numFmtId="0" fontId="28" fillId="0" borderId="15" xfId="0" applyFont="1" applyBorder="1" applyAlignment="1">
      <alignment horizontal="left" vertical="center" wrapText="1"/>
    </xf>
    <xf numFmtId="49" fontId="14" fillId="0" borderId="22" xfId="58" applyNumberFormat="1" applyFont="1" applyBorder="1" applyAlignment="1" applyProtection="1">
      <alignment horizontal="center" vertical="center" wrapText="1"/>
      <protection/>
    </xf>
    <xf numFmtId="49" fontId="14" fillId="0" borderId="23" xfId="58" applyNumberFormat="1" applyFont="1" applyBorder="1" applyAlignment="1" applyProtection="1">
      <alignment horizontal="center" vertical="center" wrapText="1"/>
      <protection/>
    </xf>
    <xf numFmtId="49" fontId="14" fillId="0" borderId="15" xfId="58" applyNumberFormat="1" applyFont="1" applyBorder="1" applyAlignment="1" applyProtection="1">
      <alignment horizontal="center" vertical="center" wrapText="1"/>
      <protection/>
    </xf>
    <xf numFmtId="3" fontId="11" fillId="0" borderId="11" xfId="58" applyNumberFormat="1" applyFont="1" applyBorder="1" applyAlignment="1">
      <alignment horizontal="center" vertical="center"/>
    </xf>
    <xf numFmtId="3" fontId="11" fillId="0" borderId="13" xfId="58" applyNumberFormat="1" applyFont="1" applyBorder="1" applyAlignment="1">
      <alignment horizontal="center" vertical="center"/>
    </xf>
    <xf numFmtId="49" fontId="12" fillId="0" borderId="11" xfId="58" applyNumberFormat="1" applyFont="1" applyBorder="1" applyAlignment="1">
      <alignment horizontal="center" vertical="center"/>
    </xf>
    <xf numFmtId="49" fontId="17" fillId="0" borderId="17" xfId="0" applyNumberFormat="1" applyFont="1" applyBorder="1" applyAlignment="1">
      <alignment vertical="center"/>
    </xf>
    <xf numFmtId="49" fontId="12" fillId="0" borderId="22" xfId="58" applyNumberFormat="1" applyFont="1" applyBorder="1" applyAlignment="1" applyProtection="1">
      <alignment horizontal="center" vertical="center" wrapText="1"/>
      <protection/>
    </xf>
    <xf numFmtId="49" fontId="12" fillId="0" borderId="23" xfId="58" applyNumberFormat="1" applyFont="1" applyBorder="1" applyAlignment="1" applyProtection="1">
      <alignment horizontal="center" vertical="center" wrapText="1"/>
      <protection/>
    </xf>
    <xf numFmtId="49" fontId="12" fillId="0" borderId="15" xfId="58" applyNumberFormat="1" applyFont="1" applyBorder="1" applyAlignment="1" applyProtection="1">
      <alignment horizontal="center" vertical="center" wrapText="1"/>
      <protection/>
    </xf>
    <xf numFmtId="49" fontId="14" fillId="0" borderId="0" xfId="0" applyNumberFormat="1" applyFont="1" applyBorder="1" applyAlignment="1">
      <alignment vertical="center" wrapText="1"/>
    </xf>
    <xf numFmtId="49" fontId="20" fillId="0" borderId="0" xfId="0" applyNumberFormat="1" applyFont="1" applyAlignment="1">
      <alignment vertical="center" wrapText="1"/>
    </xf>
    <xf numFmtId="49" fontId="20" fillId="0" borderId="0" xfId="0" applyNumberFormat="1" applyFont="1" applyFill="1" applyBorder="1" applyAlignment="1">
      <alignment vertical="center" wrapText="1"/>
    </xf>
    <xf numFmtId="0" fontId="61" fillId="35" borderId="22" xfId="0" applyFont="1" applyFill="1" applyBorder="1" applyAlignment="1">
      <alignment vertical="center" wrapText="1"/>
    </xf>
    <xf numFmtId="0" fontId="11" fillId="35" borderId="23" xfId="0" applyFont="1" applyFill="1" applyBorder="1" applyAlignment="1">
      <alignment vertical="center" wrapText="1"/>
    </xf>
    <xf numFmtId="0" fontId="11" fillId="35" borderId="15" xfId="0" applyFont="1" applyFill="1" applyBorder="1" applyAlignment="1">
      <alignment vertical="center" wrapText="1"/>
    </xf>
    <xf numFmtId="0" fontId="4" fillId="36" borderId="22" xfId="0" applyFont="1" applyFill="1" applyBorder="1" applyAlignment="1">
      <alignment vertical="center" wrapText="1"/>
    </xf>
    <xf numFmtId="0" fontId="11" fillId="36" borderId="23" xfId="0" applyFont="1" applyFill="1" applyBorder="1" applyAlignment="1">
      <alignment vertical="center" wrapText="1"/>
    </xf>
    <xf numFmtId="0" fontId="11" fillId="36" borderId="15" xfId="0" applyFont="1" applyFill="1" applyBorder="1" applyAlignment="1">
      <alignment vertical="center" wrapText="1"/>
    </xf>
    <xf numFmtId="0" fontId="34" fillId="34" borderId="22" xfId="0" applyFont="1" applyFill="1" applyBorder="1" applyAlignment="1">
      <alignment vertical="center" wrapText="1"/>
    </xf>
    <xf numFmtId="0" fontId="34" fillId="34" borderId="23" xfId="0" applyFont="1" applyFill="1" applyBorder="1" applyAlignment="1">
      <alignment vertical="center" wrapText="1"/>
    </xf>
    <xf numFmtId="0" fontId="34" fillId="34" borderId="15" xfId="0" applyFont="1" applyFill="1" applyBorder="1" applyAlignment="1">
      <alignment vertical="center" wrapText="1"/>
    </xf>
    <xf numFmtId="49" fontId="14" fillId="0" borderId="11" xfId="58" applyNumberFormat="1" applyFont="1" applyBorder="1" applyAlignment="1">
      <alignment horizontal="center" vertical="center" wrapText="1"/>
    </xf>
    <xf numFmtId="49" fontId="20" fillId="0" borderId="17" xfId="0" applyNumberFormat="1" applyFont="1" applyBorder="1" applyAlignment="1">
      <alignment vertical="center" wrapText="1"/>
    </xf>
    <xf numFmtId="49" fontId="14" fillId="37" borderId="11" xfId="58" applyNumberFormat="1" applyFont="1" applyFill="1" applyBorder="1" applyAlignment="1" applyProtection="1">
      <alignment horizontal="center" vertical="center" wrapText="1"/>
      <protection/>
    </xf>
    <xf numFmtId="49" fontId="20" fillId="0" borderId="17" xfId="0" applyNumberFormat="1" applyFont="1" applyBorder="1" applyAlignment="1">
      <alignment horizontal="center" vertical="center" wrapText="1"/>
    </xf>
    <xf numFmtId="49" fontId="14" fillId="33" borderId="11" xfId="58" applyNumberFormat="1" applyFont="1" applyFill="1" applyBorder="1" applyAlignment="1">
      <alignment horizontal="center" vertical="center" wrapText="1"/>
    </xf>
    <xf numFmtId="49" fontId="20" fillId="0" borderId="52" xfId="0" applyNumberFormat="1" applyFont="1" applyBorder="1" applyAlignment="1">
      <alignment horizontal="center" vertical="center" wrapText="1"/>
    </xf>
    <xf numFmtId="49" fontId="14" fillId="0" borderId="11" xfId="58" applyNumberFormat="1" applyFont="1" applyBorder="1" applyAlignment="1">
      <alignment horizontal="center" vertical="center"/>
    </xf>
    <xf numFmtId="49" fontId="20" fillId="0" borderId="17" xfId="0" applyNumberFormat="1" applyFont="1" applyBorder="1" applyAlignment="1">
      <alignment vertical="center"/>
    </xf>
    <xf numFmtId="49" fontId="4" fillId="0" borderId="0" xfId="0" applyNumberFormat="1" applyFont="1" applyBorder="1" applyAlignment="1">
      <alignment vertical="center" wrapText="1"/>
    </xf>
    <xf numFmtId="49" fontId="11" fillId="0" borderId="0" xfId="0" applyNumberFormat="1" applyFont="1" applyAlignment="1">
      <alignment vertical="center" wrapText="1"/>
    </xf>
    <xf numFmtId="0" fontId="20" fillId="0" borderId="0" xfId="0" applyFont="1" applyAlignment="1">
      <alignment horizontal="center" vertical="center" wrapText="1"/>
    </xf>
    <xf numFmtId="0" fontId="0" fillId="0" borderId="50" xfId="0" applyFont="1" applyBorder="1" applyAlignment="1">
      <alignment horizontal="right" vertical="center" wrapText="1"/>
    </xf>
    <xf numFmtId="49" fontId="14" fillId="0" borderId="10" xfId="0" applyNumberFormat="1" applyFont="1" applyBorder="1" applyAlignment="1" applyProtection="1">
      <alignment horizontal="center" vertical="center"/>
      <protection/>
    </xf>
    <xf numFmtId="49" fontId="14" fillId="0" borderId="15" xfId="0" applyNumberFormat="1" applyFont="1" applyBorder="1" applyAlignment="1" applyProtection="1">
      <alignment horizontal="center" vertical="center"/>
      <protection/>
    </xf>
    <xf numFmtId="49" fontId="14" fillId="0" borderId="10" xfId="0" applyNumberFormat="1" applyFont="1" applyBorder="1" applyAlignment="1" applyProtection="1">
      <alignment horizontal="center" vertical="center" wrapText="1"/>
      <protection/>
    </xf>
    <xf numFmtId="3" fontId="11" fillId="33" borderId="11" xfId="58" applyNumberFormat="1" applyFont="1" applyFill="1" applyBorder="1" applyAlignment="1">
      <alignment horizontal="center" vertical="center"/>
    </xf>
    <xf numFmtId="3" fontId="11" fillId="33" borderId="13" xfId="58" applyNumberFormat="1" applyFont="1" applyFill="1" applyBorder="1" applyAlignment="1">
      <alignment horizontal="center" vertical="center"/>
    </xf>
    <xf numFmtId="0" fontId="11" fillId="34" borderId="23" xfId="0" applyFont="1" applyFill="1" applyBorder="1" applyAlignment="1">
      <alignment vertical="center" wrapText="1"/>
    </xf>
    <xf numFmtId="0" fontId="11" fillId="34" borderId="15" xfId="0" applyFont="1" applyFill="1" applyBorder="1" applyAlignment="1">
      <alignment vertical="center" wrapText="1"/>
    </xf>
    <xf numFmtId="3" fontId="11" fillId="37" borderId="11" xfId="58" applyNumberFormat="1" applyFont="1" applyFill="1" applyBorder="1" applyAlignment="1">
      <alignment horizontal="right" vertical="center" wrapText="1"/>
    </xf>
    <xf numFmtId="0" fontId="53" fillId="0" borderId="13" xfId="0" applyFont="1" applyBorder="1" applyAlignment="1">
      <alignment horizontal="right" vertical="center" wrapText="1"/>
    </xf>
    <xf numFmtId="3" fontId="11" fillId="0" borderId="11" xfId="58" applyNumberFormat="1" applyFont="1" applyBorder="1" applyAlignment="1">
      <alignment horizontal="right" vertical="center" wrapText="1"/>
    </xf>
    <xf numFmtId="0" fontId="136" fillId="0" borderId="11" xfId="0" applyFont="1" applyBorder="1" applyAlignment="1">
      <alignment horizontal="center" vertical="center" wrapText="1"/>
    </xf>
    <xf numFmtId="0" fontId="140" fillId="0" borderId="13" xfId="0" applyFont="1" applyBorder="1" applyAlignment="1">
      <alignment horizontal="center" vertical="center" wrapText="1"/>
    </xf>
    <xf numFmtId="0" fontId="4" fillId="0" borderId="11" xfId="0" applyFont="1" applyBorder="1" applyAlignment="1">
      <alignment vertical="center" wrapText="1"/>
    </xf>
    <xf numFmtId="0" fontId="6" fillId="0" borderId="13" xfId="0" applyFont="1" applyBorder="1" applyAlignment="1">
      <alignment vertical="center" wrapText="1"/>
    </xf>
    <xf numFmtId="0" fontId="11" fillId="0" borderId="11" xfId="0" applyFont="1" applyBorder="1" applyAlignment="1">
      <alignment horizontal="center" vertical="center" wrapText="1"/>
    </xf>
    <xf numFmtId="0" fontId="53" fillId="0" borderId="13" xfId="0" applyFont="1" applyBorder="1" applyAlignment="1">
      <alignment horizontal="center" vertical="center" wrapText="1"/>
    </xf>
    <xf numFmtId="0" fontId="11" fillId="0" borderId="11" xfId="0" applyFont="1" applyBorder="1" applyAlignment="1">
      <alignment vertical="center" wrapText="1"/>
    </xf>
    <xf numFmtId="0" fontId="53" fillId="0" borderId="13" xfId="0" applyFont="1" applyBorder="1" applyAlignment="1">
      <alignment vertical="center" wrapText="1"/>
    </xf>
    <xf numFmtId="0" fontId="26" fillId="34" borderId="22" xfId="0" applyFont="1" applyFill="1" applyBorder="1" applyAlignment="1">
      <alignment vertical="center" wrapText="1"/>
    </xf>
    <xf numFmtId="0" fontId="27" fillId="34" borderId="23" xfId="0" applyFont="1" applyFill="1" applyBorder="1" applyAlignment="1">
      <alignment vertical="center" wrapText="1"/>
    </xf>
    <xf numFmtId="0" fontId="27" fillId="34" borderId="15" xfId="0" applyFont="1" applyFill="1" applyBorder="1" applyAlignment="1">
      <alignment vertical="center" wrapText="1"/>
    </xf>
    <xf numFmtId="0" fontId="81" fillId="35" borderId="22" xfId="0" applyFont="1" applyFill="1" applyBorder="1" applyAlignment="1">
      <alignment vertical="center" wrapText="1"/>
    </xf>
    <xf numFmtId="0" fontId="27" fillId="35" borderId="23" xfId="0" applyFont="1" applyFill="1" applyBorder="1" applyAlignment="1">
      <alignment vertical="center" wrapText="1"/>
    </xf>
    <xf numFmtId="0" fontId="27" fillId="35" borderId="15" xfId="0" applyFont="1" applyFill="1" applyBorder="1" applyAlignment="1">
      <alignment vertical="center" wrapText="1"/>
    </xf>
    <xf numFmtId="49" fontId="12" fillId="37" borderId="11" xfId="58" applyNumberFormat="1" applyFont="1" applyFill="1" applyBorder="1" applyAlignment="1" applyProtection="1">
      <alignment horizontal="center" vertical="center" wrapText="1"/>
      <protection/>
    </xf>
    <xf numFmtId="49" fontId="17" fillId="0" borderId="17" xfId="0" applyNumberFormat="1" applyFont="1" applyBorder="1" applyAlignment="1">
      <alignment horizontal="center" vertical="center" wrapText="1"/>
    </xf>
    <xf numFmtId="49" fontId="12" fillId="0" borderId="11" xfId="58" applyNumberFormat="1" applyFont="1" applyBorder="1" applyAlignment="1">
      <alignment horizontal="center" vertical="center" wrapText="1"/>
    </xf>
    <xf numFmtId="49" fontId="17" fillId="0" borderId="17" xfId="0" applyNumberFormat="1" applyFont="1" applyBorder="1" applyAlignment="1">
      <alignment vertical="center" wrapText="1"/>
    </xf>
    <xf numFmtId="49" fontId="12" fillId="33" borderId="11" xfId="58" applyNumberFormat="1" applyFont="1" applyFill="1" applyBorder="1" applyAlignment="1">
      <alignment horizontal="center" vertical="center" wrapText="1"/>
    </xf>
    <xf numFmtId="49" fontId="17" fillId="0" borderId="52" xfId="0" applyNumberFormat="1" applyFont="1" applyBorder="1" applyAlignment="1">
      <alignment horizontal="center" vertical="center" wrapText="1"/>
    </xf>
    <xf numFmtId="49" fontId="12" fillId="0" borderId="10" xfId="0" applyNumberFormat="1" applyFont="1" applyBorder="1" applyAlignment="1" applyProtection="1">
      <alignment horizontal="center" vertical="center"/>
      <protection/>
    </xf>
    <xf numFmtId="49" fontId="12" fillId="0" borderId="15" xfId="0" applyNumberFormat="1" applyFont="1" applyBorder="1" applyAlignment="1" applyProtection="1">
      <alignment horizontal="center" vertical="center"/>
      <protection/>
    </xf>
    <xf numFmtId="49" fontId="12" fillId="0" borderId="10" xfId="0" applyNumberFormat="1" applyFont="1" applyBorder="1" applyAlignment="1" applyProtection="1">
      <alignment horizontal="center" vertical="center" wrapText="1"/>
      <protection/>
    </xf>
    <xf numFmtId="0" fontId="23" fillId="34" borderId="22" xfId="0" applyFont="1" applyFill="1" applyBorder="1" applyAlignment="1">
      <alignment vertical="center" wrapText="1"/>
    </xf>
    <xf numFmtId="0" fontId="20" fillId="34" borderId="23" xfId="0" applyFont="1" applyFill="1" applyBorder="1" applyAlignment="1">
      <alignment vertical="center" wrapText="1"/>
    </xf>
    <xf numFmtId="0" fontId="20" fillId="34" borderId="15" xfId="0" applyFont="1" applyFill="1" applyBorder="1" applyAlignment="1">
      <alignment vertical="center" wrapText="1"/>
    </xf>
    <xf numFmtId="0" fontId="60" fillId="0" borderId="11" xfId="0" applyFont="1" applyBorder="1" applyAlignment="1">
      <alignment horizontal="center" vertical="center" wrapText="1"/>
    </xf>
    <xf numFmtId="0" fontId="63" fillId="0" borderId="13" xfId="0" applyFont="1" applyBorder="1" applyAlignment="1">
      <alignment horizontal="center" vertical="center" wrapText="1"/>
    </xf>
    <xf numFmtId="0" fontId="77" fillId="0" borderId="59" xfId="0" applyFont="1" applyBorder="1" applyAlignment="1">
      <alignment vertical="center" wrapText="1"/>
    </xf>
    <xf numFmtId="0" fontId="77" fillId="0" borderId="27" xfId="0" applyFont="1" applyBorder="1" applyAlignment="1">
      <alignment vertical="center" wrapText="1"/>
    </xf>
    <xf numFmtId="0" fontId="77" fillId="0" borderId="19" xfId="0" applyFont="1" applyBorder="1" applyAlignment="1">
      <alignment vertical="center" wrapText="1"/>
    </xf>
    <xf numFmtId="0" fontId="77" fillId="0" borderId="20" xfId="0" applyFont="1" applyBorder="1" applyAlignment="1">
      <alignment vertical="center" wrapText="1"/>
    </xf>
    <xf numFmtId="0" fontId="77" fillId="0" borderId="61" xfId="0" applyFont="1" applyBorder="1" applyAlignment="1">
      <alignment vertical="center" wrapText="1"/>
    </xf>
    <xf numFmtId="0" fontId="77" fillId="0" borderId="28" xfId="0" applyFont="1" applyBorder="1" applyAlignment="1">
      <alignment vertical="center" wrapText="1"/>
    </xf>
    <xf numFmtId="0" fontId="80" fillId="36" borderId="59" xfId="0" applyFont="1" applyFill="1" applyBorder="1" applyAlignment="1">
      <alignment horizontal="center" vertical="center" wrapText="1"/>
    </xf>
    <xf numFmtId="0" fontId="80" fillId="36" borderId="60" xfId="0" applyFont="1" applyFill="1" applyBorder="1" applyAlignment="1">
      <alignment horizontal="center" vertical="center" wrapText="1"/>
    </xf>
    <xf numFmtId="0" fontId="80" fillId="36" borderId="27" xfId="0" applyFont="1" applyFill="1" applyBorder="1" applyAlignment="1">
      <alignment horizontal="center" vertical="center" wrapText="1"/>
    </xf>
    <xf numFmtId="0" fontId="80" fillId="36" borderId="19" xfId="0" applyFont="1" applyFill="1" applyBorder="1" applyAlignment="1">
      <alignment horizontal="center" vertical="center" wrapText="1"/>
    </xf>
    <xf numFmtId="0" fontId="80" fillId="36" borderId="0" xfId="0" applyFont="1" applyFill="1" applyBorder="1" applyAlignment="1">
      <alignment horizontal="center" vertical="center" wrapText="1"/>
    </xf>
    <xf numFmtId="0" fontId="80" fillId="36" borderId="20" xfId="0" applyFont="1" applyFill="1" applyBorder="1" applyAlignment="1">
      <alignment horizontal="center" vertical="center" wrapText="1"/>
    </xf>
    <xf numFmtId="0" fontId="80" fillId="36" borderId="61" xfId="0" applyFont="1" applyFill="1" applyBorder="1" applyAlignment="1">
      <alignment horizontal="center" vertical="center" wrapText="1"/>
    </xf>
    <xf numFmtId="0" fontId="80" fillId="36" borderId="50" xfId="0" applyFont="1" applyFill="1" applyBorder="1" applyAlignment="1">
      <alignment horizontal="center" vertical="center" wrapText="1"/>
    </xf>
    <xf numFmtId="0" fontId="80" fillId="36" borderId="28" xfId="0" applyFont="1" applyFill="1" applyBorder="1" applyAlignment="1">
      <alignment horizontal="center" vertical="center" wrapText="1"/>
    </xf>
    <xf numFmtId="0" fontId="77" fillId="33" borderId="22" xfId="0" applyFont="1" applyFill="1" applyBorder="1" applyAlignment="1">
      <alignment horizontal="center" vertical="center" wrapText="1"/>
    </xf>
    <xf numFmtId="0" fontId="77" fillId="33" borderId="23" xfId="0" applyFont="1" applyFill="1" applyBorder="1" applyAlignment="1">
      <alignment horizontal="center" vertical="center" wrapText="1"/>
    </xf>
    <xf numFmtId="0" fontId="77" fillId="33" borderId="15" xfId="0" applyFont="1" applyFill="1" applyBorder="1" applyAlignment="1">
      <alignment horizontal="center" vertical="center" wrapText="1"/>
    </xf>
    <xf numFmtId="0" fontId="77" fillId="33" borderId="11" xfId="0" applyNumberFormat="1" applyFont="1" applyFill="1" applyBorder="1" applyAlignment="1">
      <alignment horizontal="center" vertical="center" wrapText="1"/>
    </xf>
    <xf numFmtId="0" fontId="77" fillId="33" borderId="52" xfId="0" applyNumberFormat="1" applyFont="1" applyFill="1" applyBorder="1" applyAlignment="1">
      <alignment horizontal="center" vertical="center" wrapText="1"/>
    </xf>
    <xf numFmtId="0" fontId="77" fillId="33" borderId="17" xfId="0" applyNumberFormat="1" applyFont="1" applyFill="1" applyBorder="1" applyAlignment="1">
      <alignment horizontal="center" vertical="center" wrapText="1"/>
    </xf>
    <xf numFmtId="0" fontId="77" fillId="33" borderId="59" xfId="0" applyNumberFormat="1" applyFont="1" applyFill="1" applyBorder="1" applyAlignment="1">
      <alignment horizontal="center" vertical="center" wrapText="1"/>
    </xf>
    <xf numFmtId="0" fontId="77" fillId="33" borderId="27" xfId="0" applyNumberFormat="1" applyFont="1" applyFill="1" applyBorder="1" applyAlignment="1">
      <alignment horizontal="center" vertical="center" wrapText="1"/>
    </xf>
    <xf numFmtId="0" fontId="77" fillId="33" borderId="19" xfId="0" applyNumberFormat="1" applyFont="1" applyFill="1" applyBorder="1" applyAlignment="1">
      <alignment horizontal="center" vertical="center" wrapText="1"/>
    </xf>
    <xf numFmtId="0" fontId="77" fillId="33" borderId="20" xfId="0" applyNumberFormat="1" applyFont="1" applyFill="1" applyBorder="1" applyAlignment="1">
      <alignment horizontal="center" vertical="center" wrapText="1"/>
    </xf>
    <xf numFmtId="0" fontId="77" fillId="33" borderId="61" xfId="0" applyNumberFormat="1" applyFont="1" applyFill="1" applyBorder="1" applyAlignment="1">
      <alignment horizontal="center" vertical="center" wrapText="1"/>
    </xf>
    <xf numFmtId="0" fontId="77" fillId="33" borderId="28" xfId="0" applyNumberFormat="1" applyFont="1" applyFill="1" applyBorder="1" applyAlignment="1">
      <alignment horizontal="center" vertical="center" wrapText="1"/>
    </xf>
    <xf numFmtId="3" fontId="77" fillId="33" borderId="11" xfId="0" applyNumberFormat="1" applyFont="1" applyFill="1" applyBorder="1" applyAlignment="1">
      <alignment horizontal="center" vertical="center" wrapText="1"/>
    </xf>
    <xf numFmtId="3" fontId="77" fillId="33" borderId="52" xfId="0" applyNumberFormat="1" applyFont="1" applyFill="1" applyBorder="1" applyAlignment="1">
      <alignment horizontal="center" vertical="center" wrapText="1"/>
    </xf>
    <xf numFmtId="3" fontId="77" fillId="33" borderId="17" xfId="0" applyNumberFormat="1" applyFont="1" applyFill="1" applyBorder="1" applyAlignment="1">
      <alignment horizontal="center" vertical="center" wrapText="1"/>
    </xf>
    <xf numFmtId="3" fontId="77" fillId="33" borderId="22" xfId="0" applyNumberFormat="1" applyFont="1" applyFill="1" applyBorder="1" applyAlignment="1">
      <alignment horizontal="center" vertical="center" wrapText="1"/>
    </xf>
    <xf numFmtId="3" fontId="77" fillId="33" borderId="23" xfId="0" applyNumberFormat="1" applyFont="1" applyFill="1" applyBorder="1" applyAlignment="1">
      <alignment horizontal="center" vertical="center" wrapText="1"/>
    </xf>
    <xf numFmtId="3" fontId="77" fillId="33" borderId="15" xfId="0" applyNumberFormat="1" applyFont="1" applyFill="1" applyBorder="1" applyAlignment="1">
      <alignment horizontal="center" vertical="center" wrapText="1"/>
    </xf>
    <xf numFmtId="0" fontId="77" fillId="0" borderId="11" xfId="0" applyFont="1" applyBorder="1" applyAlignment="1">
      <alignment vertical="center" wrapText="1"/>
    </xf>
    <xf numFmtId="0" fontId="77" fillId="0" borderId="52" xfId="0" applyFont="1" applyBorder="1" applyAlignment="1">
      <alignment vertical="center" wrapText="1"/>
    </xf>
    <xf numFmtId="0" fontId="77" fillId="0" borderId="17" xfId="0" applyFont="1" applyBorder="1" applyAlignment="1">
      <alignment vertical="center" wrapText="1"/>
    </xf>
    <xf numFmtId="0" fontId="78" fillId="37" borderId="59" xfId="0" applyFont="1" applyFill="1" applyBorder="1" applyAlignment="1">
      <alignment horizontal="center" vertical="center" wrapText="1"/>
    </xf>
    <xf numFmtId="0" fontId="78" fillId="37" borderId="60" xfId="0" applyFont="1" applyFill="1" applyBorder="1" applyAlignment="1">
      <alignment horizontal="center" vertical="center" wrapText="1"/>
    </xf>
    <xf numFmtId="0" fontId="78" fillId="37" borderId="27" xfId="0" applyFont="1" applyFill="1" applyBorder="1" applyAlignment="1">
      <alignment horizontal="center" vertical="center" wrapText="1"/>
    </xf>
    <xf numFmtId="0" fontId="78" fillId="37" borderId="19" xfId="0" applyFont="1" applyFill="1" applyBorder="1" applyAlignment="1">
      <alignment horizontal="center" vertical="center" wrapText="1"/>
    </xf>
    <xf numFmtId="0" fontId="78" fillId="37" borderId="0" xfId="0" applyFont="1" applyFill="1" applyBorder="1" applyAlignment="1">
      <alignment horizontal="center" vertical="center" wrapText="1"/>
    </xf>
    <xf numFmtId="0" fontId="78" fillId="37" borderId="20" xfId="0" applyFont="1" applyFill="1" applyBorder="1" applyAlignment="1">
      <alignment horizontal="center" vertical="center" wrapText="1"/>
    </xf>
    <xf numFmtId="0" fontId="78" fillId="37" borderId="61" xfId="0" applyFont="1" applyFill="1" applyBorder="1" applyAlignment="1">
      <alignment horizontal="center" vertical="center" wrapText="1"/>
    </xf>
    <xf numFmtId="0" fontId="78" fillId="37" borderId="50" xfId="0" applyFont="1" applyFill="1" applyBorder="1" applyAlignment="1">
      <alignment horizontal="center" vertical="center" wrapText="1"/>
    </xf>
    <xf numFmtId="0" fontId="78" fillId="37" borderId="28" xfId="0" applyFont="1" applyFill="1" applyBorder="1" applyAlignment="1">
      <alignment horizontal="center" vertical="center" wrapText="1"/>
    </xf>
    <xf numFmtId="0" fontId="78" fillId="0" borderId="11" xfId="0" applyFont="1" applyBorder="1" applyAlignment="1">
      <alignment horizontal="center" vertical="center" wrapText="1"/>
    </xf>
    <xf numFmtId="0" fontId="78" fillId="0" borderId="52" xfId="0" applyFont="1" applyBorder="1" applyAlignment="1">
      <alignment horizontal="center" vertical="center" wrapText="1"/>
    </xf>
    <xf numFmtId="0" fontId="78" fillId="0" borderId="17" xfId="0" applyFont="1" applyBorder="1" applyAlignment="1">
      <alignment horizontal="center" vertical="center" wrapText="1"/>
    </xf>
    <xf numFmtId="0" fontId="78" fillId="0" borderId="59" xfId="0" applyFont="1" applyBorder="1" applyAlignment="1">
      <alignment vertical="center" wrapText="1"/>
    </xf>
    <xf numFmtId="0" fontId="78" fillId="0" borderId="27" xfId="0" applyFont="1" applyBorder="1" applyAlignment="1">
      <alignment vertical="center" wrapText="1"/>
    </xf>
    <xf numFmtId="0" fontId="78" fillId="0" borderId="19" xfId="0" applyFont="1" applyBorder="1" applyAlignment="1">
      <alignment vertical="center" wrapText="1"/>
    </xf>
    <xf numFmtId="0" fontId="78" fillId="0" borderId="20" xfId="0" applyFont="1" applyBorder="1" applyAlignment="1">
      <alignment vertical="center" wrapText="1"/>
    </xf>
    <xf numFmtId="0" fontId="78" fillId="0" borderId="61" xfId="0" applyFont="1" applyBorder="1" applyAlignment="1">
      <alignment vertical="center" wrapText="1"/>
    </xf>
    <xf numFmtId="0" fontId="78" fillId="0" borderId="28" xfId="0" applyFont="1" applyBorder="1" applyAlignment="1">
      <alignment vertical="center" wrapText="1"/>
    </xf>
    <xf numFmtId="49" fontId="77" fillId="33" borderId="22" xfId="0" applyNumberFormat="1" applyFont="1" applyFill="1" applyBorder="1" applyAlignment="1">
      <alignment horizontal="center" vertical="center"/>
    </xf>
    <xf numFmtId="49" fontId="77" fillId="33" borderId="23" xfId="0" applyNumberFormat="1" applyFont="1" applyFill="1" applyBorder="1" applyAlignment="1">
      <alignment horizontal="center" vertical="center"/>
    </xf>
    <xf numFmtId="49" fontId="77" fillId="33" borderId="15" xfId="0" applyNumberFormat="1" applyFont="1" applyFill="1" applyBorder="1" applyAlignment="1">
      <alignment horizontal="center" vertical="center"/>
    </xf>
    <xf numFmtId="0" fontId="78" fillId="0" borderId="11" xfId="0" applyFont="1" applyBorder="1" applyAlignment="1">
      <alignment vertical="center" wrapText="1"/>
    </xf>
    <xf numFmtId="0" fontId="78" fillId="0" borderId="52" xfId="0" applyFont="1" applyBorder="1" applyAlignment="1">
      <alignment vertical="center" wrapText="1"/>
    </xf>
    <xf numFmtId="0" fontId="78" fillId="0" borderId="17" xfId="0" applyFont="1" applyBorder="1" applyAlignment="1">
      <alignment vertical="center" wrapText="1"/>
    </xf>
    <xf numFmtId="0" fontId="42" fillId="0" borderId="0" xfId="0" applyFont="1" applyBorder="1" applyAlignment="1">
      <alignment horizontal="center" vertical="center" wrapText="1"/>
    </xf>
    <xf numFmtId="0" fontId="35" fillId="33" borderId="22" xfId="0" applyFont="1" applyFill="1" applyBorder="1" applyAlignment="1">
      <alignment horizontal="center" vertical="center" wrapText="1"/>
    </xf>
    <xf numFmtId="0" fontId="35" fillId="33" borderId="23" xfId="0" applyFont="1" applyFill="1" applyBorder="1" applyAlignment="1">
      <alignment horizontal="center" vertical="center" wrapText="1"/>
    </xf>
    <xf numFmtId="0" fontId="35" fillId="33" borderId="15" xfId="0" applyFont="1" applyFill="1" applyBorder="1" applyAlignment="1">
      <alignment horizontal="center" vertical="center" wrapText="1"/>
    </xf>
    <xf numFmtId="3" fontId="39" fillId="33" borderId="22" xfId="0" applyNumberFormat="1" applyFont="1" applyFill="1" applyBorder="1" applyAlignment="1">
      <alignment horizontal="center" vertical="center" wrapText="1"/>
    </xf>
    <xf numFmtId="3" fontId="39" fillId="33" borderId="23" xfId="0" applyNumberFormat="1" applyFont="1" applyFill="1" applyBorder="1" applyAlignment="1">
      <alignment horizontal="center" vertical="center" wrapText="1"/>
    </xf>
    <xf numFmtId="3" fontId="39" fillId="33" borderId="15" xfId="0" applyNumberFormat="1" applyFont="1" applyFill="1" applyBorder="1" applyAlignment="1">
      <alignment horizontal="center" vertical="center" wrapText="1"/>
    </xf>
    <xf numFmtId="49" fontId="39" fillId="33" borderId="55" xfId="0" applyNumberFormat="1" applyFont="1" applyFill="1" applyBorder="1" applyAlignment="1">
      <alignment horizontal="center" vertical="center"/>
    </xf>
    <xf numFmtId="49" fontId="39" fillId="33" borderId="54" xfId="0" applyNumberFormat="1" applyFont="1" applyFill="1" applyBorder="1" applyAlignment="1">
      <alignment horizontal="center" vertical="center"/>
    </xf>
    <xf numFmtId="49" fontId="39" fillId="33" borderId="26" xfId="0" applyNumberFormat="1" applyFont="1" applyFill="1" applyBorder="1" applyAlignment="1">
      <alignment horizontal="center" vertical="center"/>
    </xf>
    <xf numFmtId="0" fontId="40" fillId="0" borderId="11" xfId="0" applyFont="1" applyBorder="1" applyAlignment="1">
      <alignment horizontal="center" vertical="center" wrapText="1"/>
    </xf>
    <xf numFmtId="0" fontId="41" fillId="0" borderId="52" xfId="0" applyFont="1" applyBorder="1" applyAlignment="1">
      <alignment horizontal="center" vertical="center" wrapText="1"/>
    </xf>
    <xf numFmtId="0" fontId="41" fillId="0" borderId="17" xfId="0" applyFont="1" applyBorder="1" applyAlignment="1">
      <alignment horizontal="center" vertical="center" wrapText="1"/>
    </xf>
    <xf numFmtId="0" fontId="39" fillId="0" borderId="59" xfId="0" applyFont="1" applyBorder="1" applyAlignment="1">
      <alignment vertical="center" wrapText="1"/>
    </xf>
    <xf numFmtId="0" fontId="0" fillId="0" borderId="27" xfId="0" applyBorder="1" applyAlignment="1">
      <alignment vertical="center" wrapText="1"/>
    </xf>
    <xf numFmtId="0" fontId="36" fillId="0" borderId="19" xfId="0" applyFont="1" applyBorder="1" applyAlignment="1">
      <alignment vertical="center" wrapText="1"/>
    </xf>
    <xf numFmtId="0" fontId="0" fillId="0" borderId="20" xfId="0" applyBorder="1" applyAlignment="1">
      <alignment vertical="center" wrapText="1"/>
    </xf>
    <xf numFmtId="0" fontId="36" fillId="0" borderId="61" xfId="0" applyFont="1" applyBorder="1" applyAlignment="1">
      <alignment vertical="center" wrapText="1"/>
    </xf>
    <xf numFmtId="0" fontId="0" fillId="0" borderId="28" xfId="0" applyBorder="1" applyAlignment="1">
      <alignment vertical="center" wrapText="1"/>
    </xf>
    <xf numFmtId="0" fontId="39" fillId="0" borderId="11" xfId="0" applyFont="1" applyBorder="1" applyAlignment="1">
      <alignment vertical="center" wrapText="1"/>
    </xf>
    <xf numFmtId="0" fontId="36" fillId="0" borderId="52" xfId="0" applyFont="1" applyBorder="1" applyAlignment="1">
      <alignment vertical="center" wrapText="1"/>
    </xf>
    <xf numFmtId="0" fontId="0" fillId="0" borderId="52" xfId="0" applyBorder="1" applyAlignment="1">
      <alignment vertical="center" wrapText="1"/>
    </xf>
    <xf numFmtId="0" fontId="40" fillId="37" borderId="59" xfId="0" applyFont="1" applyFill="1" applyBorder="1" applyAlignment="1">
      <alignment horizontal="center" vertical="center" wrapText="1"/>
    </xf>
    <xf numFmtId="0" fontId="40" fillId="37" borderId="60" xfId="0" applyFont="1" applyFill="1" applyBorder="1" applyAlignment="1">
      <alignment horizontal="center" vertical="center" wrapText="1"/>
    </xf>
    <xf numFmtId="0" fontId="40" fillId="37" borderId="27" xfId="0" applyFont="1" applyFill="1" applyBorder="1" applyAlignment="1">
      <alignment horizontal="center" vertical="center" wrapText="1"/>
    </xf>
    <xf numFmtId="0" fontId="40" fillId="37" borderId="19" xfId="0" applyFont="1" applyFill="1" applyBorder="1" applyAlignment="1">
      <alignment horizontal="center" vertical="center" wrapText="1"/>
    </xf>
    <xf numFmtId="0" fontId="40" fillId="37" borderId="0" xfId="0" applyFont="1" applyFill="1" applyBorder="1" applyAlignment="1">
      <alignment horizontal="center" vertical="center" wrapText="1"/>
    </xf>
    <xf numFmtId="0" fontId="40" fillId="37" borderId="20" xfId="0" applyFont="1" applyFill="1" applyBorder="1" applyAlignment="1">
      <alignment horizontal="center" vertical="center" wrapText="1"/>
    </xf>
    <xf numFmtId="0" fontId="40" fillId="37" borderId="61" xfId="0" applyFont="1" applyFill="1" applyBorder="1" applyAlignment="1">
      <alignment horizontal="center" vertical="center" wrapText="1"/>
    </xf>
    <xf numFmtId="0" fontId="40" fillId="37" borderId="50" xfId="0" applyFont="1" applyFill="1" applyBorder="1" applyAlignment="1">
      <alignment horizontal="center" vertical="center" wrapText="1"/>
    </xf>
    <xf numFmtId="0" fontId="40" fillId="37" borderId="28" xfId="0" applyFont="1" applyFill="1" applyBorder="1" applyAlignment="1">
      <alignment horizontal="center" vertical="center" wrapText="1"/>
    </xf>
    <xf numFmtId="0" fontId="39" fillId="33" borderId="52" xfId="0" applyNumberFormat="1" applyFont="1" applyFill="1" applyBorder="1" applyAlignment="1">
      <alignment horizontal="center" vertical="center" wrapText="1"/>
    </xf>
    <xf numFmtId="0" fontId="36" fillId="33" borderId="52" xfId="0" applyFont="1" applyFill="1" applyBorder="1" applyAlignment="1">
      <alignment horizontal="center" vertical="center" wrapText="1"/>
    </xf>
    <xf numFmtId="0" fontId="36" fillId="33" borderId="17" xfId="0" applyFont="1" applyFill="1" applyBorder="1" applyAlignment="1">
      <alignment horizontal="center" vertical="center" wrapText="1"/>
    </xf>
    <xf numFmtId="0" fontId="40" fillId="0" borderId="11" xfId="0" applyFont="1" applyBorder="1" applyAlignment="1">
      <alignment vertical="center" wrapText="1"/>
    </xf>
    <xf numFmtId="0" fontId="41" fillId="0" borderId="52" xfId="0" applyFont="1" applyBorder="1" applyAlignment="1">
      <alignment vertical="center" wrapText="1"/>
    </xf>
    <xf numFmtId="0" fontId="41" fillId="0" borderId="17" xfId="0" applyFont="1" applyBorder="1" applyAlignment="1">
      <alignment vertical="center" wrapText="1"/>
    </xf>
    <xf numFmtId="3" fontId="39" fillId="33" borderId="52" xfId="0" applyNumberFormat="1" applyFont="1" applyFill="1" applyBorder="1" applyAlignment="1">
      <alignment horizontal="center" vertical="center" wrapText="1"/>
    </xf>
    <xf numFmtId="0" fontId="38" fillId="36" borderId="59" xfId="0" applyFont="1" applyFill="1" applyBorder="1" applyAlignment="1">
      <alignment horizontal="center" vertical="center" wrapText="1"/>
    </xf>
    <xf numFmtId="0" fontId="38" fillId="36" borderId="60" xfId="0" applyFont="1" applyFill="1" applyBorder="1" applyAlignment="1">
      <alignment horizontal="center" vertical="center" wrapText="1"/>
    </xf>
    <xf numFmtId="0" fontId="38" fillId="36" borderId="27" xfId="0" applyFont="1" applyFill="1" applyBorder="1" applyAlignment="1">
      <alignment horizontal="center" vertical="center" wrapText="1"/>
    </xf>
    <xf numFmtId="0" fontId="38" fillId="36" borderId="19" xfId="0" applyFont="1" applyFill="1" applyBorder="1" applyAlignment="1">
      <alignment horizontal="center" vertical="center" wrapText="1"/>
    </xf>
    <xf numFmtId="0" fontId="38" fillId="36" borderId="0" xfId="0" applyFont="1" applyFill="1" applyBorder="1" applyAlignment="1">
      <alignment horizontal="center" vertical="center" wrapText="1"/>
    </xf>
    <xf numFmtId="0" fontId="38" fillId="36" borderId="20" xfId="0" applyFont="1" applyFill="1" applyBorder="1" applyAlignment="1">
      <alignment horizontal="center" vertical="center" wrapText="1"/>
    </xf>
    <xf numFmtId="0" fontId="38" fillId="36" borderId="61" xfId="0" applyFont="1" applyFill="1" applyBorder="1" applyAlignment="1">
      <alignment horizontal="center" vertical="center" wrapText="1"/>
    </xf>
    <xf numFmtId="0" fontId="38" fillId="36" borderId="50" xfId="0" applyFont="1" applyFill="1" applyBorder="1" applyAlignment="1">
      <alignment horizontal="center" vertical="center" wrapText="1"/>
    </xf>
    <xf numFmtId="0" fontId="38" fillId="36" borderId="28" xfId="0" applyFont="1" applyFill="1" applyBorder="1" applyAlignment="1">
      <alignment horizontal="center" vertical="center" wrapText="1"/>
    </xf>
    <xf numFmtId="0" fontId="0" fillId="0" borderId="52" xfId="0" applyBorder="1" applyAlignment="1">
      <alignment horizontal="center" vertical="center" wrapText="1"/>
    </xf>
    <xf numFmtId="0" fontId="39" fillId="33" borderId="19" xfId="0" applyNumberFormat="1" applyFont="1" applyFill="1" applyBorder="1" applyAlignment="1">
      <alignment horizontal="center" vertical="center" wrapText="1"/>
    </xf>
    <xf numFmtId="0" fontId="0" fillId="0" borderId="19" xfId="0" applyBorder="1" applyAlignment="1">
      <alignment vertical="center" wrapText="1"/>
    </xf>
    <xf numFmtId="0" fontId="0" fillId="0" borderId="61" xfId="0" applyBorder="1" applyAlignment="1">
      <alignment vertical="center" wrapText="1"/>
    </xf>
    <xf numFmtId="0" fontId="36" fillId="0" borderId="17" xfId="0" applyFont="1" applyBorder="1" applyAlignment="1">
      <alignment vertical="center" wrapText="1"/>
    </xf>
    <xf numFmtId="0" fontId="4" fillId="38" borderId="22" xfId="0" applyFont="1" applyFill="1" applyBorder="1" applyAlignment="1">
      <alignment horizontal="center"/>
    </xf>
    <xf numFmtId="0" fontId="4" fillId="38" borderId="23" xfId="0" applyFont="1" applyFill="1" applyBorder="1" applyAlignment="1">
      <alignment horizontal="center"/>
    </xf>
    <xf numFmtId="0" fontId="4" fillId="38" borderId="15" xfId="0" applyFont="1" applyFill="1" applyBorder="1" applyAlignment="1">
      <alignment horizontal="center"/>
    </xf>
    <xf numFmtId="0" fontId="4" fillId="0" borderId="59" xfId="0" applyFont="1" applyBorder="1" applyAlignment="1">
      <alignment vertical="center" wrapText="1"/>
    </xf>
    <xf numFmtId="0" fontId="4" fillId="0" borderId="27" xfId="0" applyFont="1" applyBorder="1" applyAlignment="1">
      <alignment vertical="center" wrapText="1"/>
    </xf>
    <xf numFmtId="0" fontId="53" fillId="0" borderId="61" xfId="0" applyFont="1" applyBorder="1" applyAlignment="1">
      <alignment vertical="center" wrapText="1"/>
    </xf>
    <xf numFmtId="0" fontId="53" fillId="0" borderId="28" xfId="0" applyFont="1" applyBorder="1" applyAlignment="1">
      <alignment vertical="center" wrapText="1"/>
    </xf>
    <xf numFmtId="3" fontId="53" fillId="0" borderId="22" xfId="0" applyNumberFormat="1" applyFont="1" applyBorder="1" applyAlignment="1">
      <alignment/>
    </xf>
    <xf numFmtId="3" fontId="53" fillId="0" borderId="15" xfId="0" applyNumberFormat="1" applyFont="1" applyBorder="1" applyAlignment="1">
      <alignment/>
    </xf>
    <xf numFmtId="0" fontId="4" fillId="37" borderId="19" xfId="0" applyNumberFormat="1" applyFont="1" applyFill="1" applyBorder="1" applyAlignment="1">
      <alignment horizontal="center" vertical="center" wrapText="1"/>
    </xf>
    <xf numFmtId="0" fontId="4" fillId="37" borderId="20" xfId="0" applyNumberFormat="1" applyFont="1" applyFill="1" applyBorder="1" applyAlignment="1">
      <alignment horizontal="center" vertical="center" wrapText="1"/>
    </xf>
    <xf numFmtId="0" fontId="53" fillId="0" borderId="61" xfId="0" applyFont="1" applyBorder="1" applyAlignment="1">
      <alignment horizontal="center" vertical="center" wrapText="1"/>
    </xf>
    <xf numFmtId="0" fontId="53" fillId="0" borderId="28" xfId="0" applyFont="1" applyBorder="1" applyAlignment="1">
      <alignment horizontal="center" vertical="center" wrapText="1"/>
    </xf>
    <xf numFmtId="3" fontId="4" fillId="37" borderId="19" xfId="0" applyNumberFormat="1" applyFont="1" applyFill="1" applyBorder="1" applyAlignment="1">
      <alignment horizontal="center" vertical="center" wrapText="1"/>
    </xf>
    <xf numFmtId="3" fontId="4" fillId="37" borderId="20" xfId="0" applyNumberFormat="1" applyFont="1" applyFill="1" applyBorder="1" applyAlignment="1">
      <alignment horizontal="center" vertical="center" wrapText="1"/>
    </xf>
    <xf numFmtId="3" fontId="4" fillId="37" borderId="52" xfId="0" applyNumberFormat="1" applyFont="1" applyFill="1" applyBorder="1" applyAlignment="1">
      <alignment horizontal="center" vertical="center" wrapText="1"/>
    </xf>
    <xf numFmtId="0" fontId="53" fillId="0" borderId="17" xfId="0" applyFont="1" applyBorder="1" applyAlignment="1">
      <alignment horizontal="center" vertical="center" wrapText="1"/>
    </xf>
    <xf numFmtId="0" fontId="82" fillId="0" borderId="11" xfId="0" applyNumberFormat="1" applyFont="1" applyBorder="1" applyAlignment="1">
      <alignment vertical="center" wrapText="1"/>
    </xf>
    <xf numFmtId="0" fontId="53" fillId="0" borderId="52" xfId="0" applyFont="1" applyBorder="1" applyAlignment="1">
      <alignment/>
    </xf>
    <xf numFmtId="0" fontId="53" fillId="0" borderId="17" xfId="0" applyFont="1" applyBorder="1" applyAlignment="1">
      <alignment/>
    </xf>
    <xf numFmtId="0" fontId="4" fillId="0" borderId="52" xfId="0" applyFont="1" applyBorder="1" applyAlignment="1">
      <alignment horizontal="center" vertical="center" wrapText="1"/>
    </xf>
    <xf numFmtId="0" fontId="4" fillId="0" borderId="17" xfId="0" applyFont="1" applyBorder="1" applyAlignment="1">
      <alignment horizontal="center" vertical="center" wrapText="1"/>
    </xf>
    <xf numFmtId="0" fontId="16" fillId="0" borderId="0" xfId="0" applyFont="1" applyAlignment="1">
      <alignment horizontal="center" vertical="center" wrapText="1"/>
    </xf>
    <xf numFmtId="0" fontId="10" fillId="37" borderId="22" xfId="0" applyFont="1" applyFill="1" applyBorder="1" applyAlignment="1">
      <alignment horizontal="center" vertical="center" wrapText="1"/>
    </xf>
    <xf numFmtId="0" fontId="10" fillId="37" borderId="23" xfId="0" applyFont="1" applyFill="1" applyBorder="1" applyAlignment="1">
      <alignment horizontal="center" vertical="center" wrapText="1"/>
    </xf>
    <xf numFmtId="0" fontId="10" fillId="37" borderId="15" xfId="0" applyFont="1" applyFill="1" applyBorder="1" applyAlignment="1">
      <alignment horizontal="center" vertical="center" wrapText="1"/>
    </xf>
    <xf numFmtId="3" fontId="4" fillId="37" borderId="22" xfId="0" applyNumberFormat="1" applyFont="1" applyFill="1" applyBorder="1" applyAlignment="1">
      <alignment horizontal="center" vertical="center" wrapText="1"/>
    </xf>
    <xf numFmtId="3" fontId="4" fillId="37" borderId="23" xfId="0" applyNumberFormat="1" applyFont="1" applyFill="1" applyBorder="1" applyAlignment="1">
      <alignment horizontal="center" vertical="center" wrapText="1"/>
    </xf>
    <xf numFmtId="3" fontId="4" fillId="37" borderId="15" xfId="0" applyNumberFormat="1" applyFont="1" applyFill="1" applyBorder="1" applyAlignment="1">
      <alignment horizontal="center" vertical="center" wrapText="1"/>
    </xf>
    <xf numFmtId="49" fontId="4" fillId="37" borderId="22" xfId="0" applyNumberFormat="1" applyFont="1" applyFill="1" applyBorder="1" applyAlignment="1">
      <alignment horizontal="center"/>
    </xf>
    <xf numFmtId="49" fontId="4" fillId="37" borderId="23" xfId="0" applyNumberFormat="1" applyFont="1" applyFill="1" applyBorder="1" applyAlignment="1">
      <alignment horizontal="center"/>
    </xf>
    <xf numFmtId="49" fontId="4" fillId="37" borderId="15" xfId="0" applyNumberFormat="1" applyFont="1" applyFill="1" applyBorder="1" applyAlignment="1">
      <alignment horizontal="center"/>
    </xf>
    <xf numFmtId="0" fontId="53" fillId="0" borderId="50" xfId="0" applyFont="1" applyBorder="1" applyAlignment="1">
      <alignment vertical="center" wrapText="1"/>
    </xf>
    <xf numFmtId="0" fontId="7" fillId="0" borderId="45" xfId="0" applyFont="1" applyFill="1" applyBorder="1" applyAlignment="1">
      <alignment wrapText="1"/>
    </xf>
    <xf numFmtId="0" fontId="7" fillId="0" borderId="46" xfId="0" applyFont="1" applyBorder="1" applyAlignment="1">
      <alignment wrapText="1"/>
    </xf>
    <xf numFmtId="0" fontId="7" fillId="0" borderId="47" xfId="0" applyFont="1" applyBorder="1" applyAlignment="1">
      <alignment wrapText="1"/>
    </xf>
    <xf numFmtId="0" fontId="12" fillId="0" borderId="39" xfId="0" applyFont="1" applyBorder="1" applyAlignment="1">
      <alignment wrapText="1"/>
    </xf>
    <xf numFmtId="0" fontId="7" fillId="0" borderId="40" xfId="0" applyFont="1" applyBorder="1" applyAlignment="1">
      <alignment wrapText="1"/>
    </xf>
    <xf numFmtId="0" fontId="7" fillId="0" borderId="77" xfId="0" applyFont="1" applyBorder="1" applyAlignment="1">
      <alignment wrapText="1"/>
    </xf>
    <xf numFmtId="49" fontId="13" fillId="0" borderId="62" xfId="0" applyNumberFormat="1" applyFont="1" applyBorder="1" applyAlignment="1">
      <alignment horizontal="center" wrapText="1"/>
    </xf>
    <xf numFmtId="49" fontId="13" fillId="0" borderId="70" xfId="0" applyNumberFormat="1" applyFont="1" applyBorder="1" applyAlignment="1">
      <alignment horizontal="center" wrapText="1"/>
    </xf>
    <xf numFmtId="49" fontId="13" fillId="0" borderId="25" xfId="0" applyNumberFormat="1" applyFont="1" applyBorder="1" applyAlignment="1">
      <alignment horizontal="center" wrapText="1"/>
    </xf>
    <xf numFmtId="49" fontId="130" fillId="0" borderId="35" xfId="0" applyNumberFormat="1" applyFont="1" applyBorder="1" applyAlignment="1">
      <alignment wrapText="1"/>
    </xf>
    <xf numFmtId="0" fontId="141" fillId="0" borderId="36" xfId="0" applyFont="1" applyBorder="1" applyAlignment="1">
      <alignment wrapText="1"/>
    </xf>
    <xf numFmtId="0" fontId="141" fillId="0" borderId="37" xfId="0" applyFont="1" applyBorder="1" applyAlignment="1">
      <alignment wrapText="1"/>
    </xf>
    <xf numFmtId="49" fontId="17" fillId="39" borderId="68" xfId="0" applyNumberFormat="1" applyFont="1" applyFill="1" applyBorder="1" applyAlignment="1">
      <alignment vertical="center" wrapText="1"/>
    </xf>
    <xf numFmtId="49" fontId="13" fillId="39" borderId="85" xfId="0" applyNumberFormat="1" applyFont="1" applyFill="1" applyBorder="1" applyAlignment="1">
      <alignment vertical="center" wrapText="1"/>
    </xf>
    <xf numFmtId="49" fontId="13" fillId="39" borderId="38" xfId="0" applyNumberFormat="1" applyFont="1" applyFill="1" applyBorder="1" applyAlignment="1">
      <alignment vertical="center" wrapText="1"/>
    </xf>
    <xf numFmtId="0" fontId="12" fillId="0" borderId="40" xfId="0" applyFont="1" applyBorder="1" applyAlignment="1">
      <alignment wrapText="1"/>
    </xf>
    <xf numFmtId="0" fontId="12" fillId="0" borderId="77" xfId="0" applyFont="1" applyBorder="1" applyAlignment="1">
      <alignment wrapText="1"/>
    </xf>
    <xf numFmtId="49" fontId="130" fillId="0" borderId="42" xfId="0" applyNumberFormat="1" applyFont="1" applyBorder="1" applyAlignment="1">
      <alignment wrapText="1"/>
    </xf>
    <xf numFmtId="0" fontId="141" fillId="0" borderId="43" xfId="0" applyFont="1" applyBorder="1" applyAlignment="1">
      <alignment wrapText="1"/>
    </xf>
    <xf numFmtId="0" fontId="141" fillId="0" borderId="44" xfId="0" applyFont="1" applyBorder="1" applyAlignment="1">
      <alignment wrapText="1"/>
    </xf>
    <xf numFmtId="49" fontId="13" fillId="0" borderId="73" xfId="0" applyNumberFormat="1" applyFont="1" applyBorder="1" applyAlignment="1">
      <alignment horizontal="center" wrapText="1"/>
    </xf>
    <xf numFmtId="49" fontId="13" fillId="0" borderId="81" xfId="0" applyNumberFormat="1" applyFont="1" applyBorder="1" applyAlignment="1">
      <alignment horizontal="center" wrapText="1"/>
    </xf>
    <xf numFmtId="49" fontId="130" fillId="0" borderId="34" xfId="0" applyNumberFormat="1" applyFont="1" applyBorder="1" applyAlignment="1">
      <alignment wrapText="1"/>
    </xf>
    <xf numFmtId="0" fontId="141" fillId="0" borderId="32" xfId="0" applyFont="1" applyBorder="1" applyAlignment="1">
      <alignment wrapText="1"/>
    </xf>
    <xf numFmtId="0" fontId="141" fillId="0" borderId="33" xfId="0" applyFont="1" applyBorder="1" applyAlignment="1">
      <alignment wrapText="1"/>
    </xf>
    <xf numFmtId="49" fontId="14" fillId="33" borderId="22" xfId="0" applyNumberFormat="1" applyFont="1" applyFill="1" applyBorder="1" applyAlignment="1">
      <alignment horizontal="center" vertical="center" wrapText="1"/>
    </xf>
    <xf numFmtId="49" fontId="14" fillId="33" borderId="23" xfId="0" applyNumberFormat="1" applyFont="1" applyFill="1" applyBorder="1" applyAlignment="1">
      <alignment horizontal="center" vertical="center" wrapText="1"/>
    </xf>
    <xf numFmtId="49" fontId="14" fillId="33" borderId="15" xfId="0" applyNumberFormat="1" applyFont="1" applyFill="1" applyBorder="1" applyAlignment="1">
      <alignment horizontal="center" vertical="center" wrapText="1"/>
    </xf>
    <xf numFmtId="0" fontId="0" fillId="0" borderId="23" xfId="0" applyBorder="1" applyAlignment="1">
      <alignment/>
    </xf>
    <xf numFmtId="0" fontId="0" fillId="0" borderId="15" xfId="0" applyBorder="1" applyAlignment="1">
      <alignment/>
    </xf>
    <xf numFmtId="49" fontId="14" fillId="33" borderId="11" xfId="0" applyNumberFormat="1" applyFont="1" applyFill="1" applyBorder="1" applyAlignment="1">
      <alignment horizontal="center" vertical="center" wrapText="1"/>
    </xf>
    <xf numFmtId="0" fontId="21" fillId="36" borderId="22" xfId="0" applyFont="1" applyFill="1" applyBorder="1" applyAlignment="1">
      <alignment horizontal="center" wrapText="1"/>
    </xf>
    <xf numFmtId="0" fontId="21" fillId="36" borderId="23" xfId="0" applyFont="1" applyFill="1" applyBorder="1" applyAlignment="1">
      <alignment horizontal="center" wrapText="1"/>
    </xf>
    <xf numFmtId="0" fontId="21" fillId="36" borderId="15" xfId="0" applyFont="1" applyFill="1" applyBorder="1" applyAlignment="1">
      <alignment horizontal="center" wrapText="1"/>
    </xf>
    <xf numFmtId="0" fontId="4" fillId="33" borderId="59" xfId="0" applyFont="1" applyFill="1" applyBorder="1" applyAlignment="1">
      <alignment horizontal="center" vertical="center" wrapText="1"/>
    </xf>
    <xf numFmtId="0" fontId="0" fillId="33" borderId="60"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61" xfId="0" applyFill="1" applyBorder="1" applyAlignment="1">
      <alignment horizontal="center" vertical="center" wrapText="1"/>
    </xf>
    <xf numFmtId="0" fontId="0" fillId="33" borderId="50" xfId="0" applyFill="1" applyBorder="1" applyAlignment="1">
      <alignment horizontal="center" vertical="center" wrapText="1"/>
    </xf>
    <xf numFmtId="0" fontId="0" fillId="33" borderId="28" xfId="0" applyFill="1" applyBorder="1" applyAlignment="1">
      <alignment horizontal="center" vertical="center" wrapText="1"/>
    </xf>
    <xf numFmtId="0" fontId="83" fillId="36" borderId="22" xfId="0" applyFont="1" applyFill="1" applyBorder="1" applyAlignment="1">
      <alignment horizontal="center" wrapText="1"/>
    </xf>
    <xf numFmtId="0" fontId="83" fillId="36" borderId="23" xfId="0" applyFont="1" applyFill="1" applyBorder="1" applyAlignment="1">
      <alignment horizontal="center" wrapText="1"/>
    </xf>
    <xf numFmtId="0" fontId="83" fillId="36" borderId="15" xfId="0" applyFont="1" applyFill="1" applyBorder="1" applyAlignment="1">
      <alignment horizontal="center" wrapText="1"/>
    </xf>
    <xf numFmtId="0" fontId="61" fillId="37" borderId="22" xfId="0" applyFont="1" applyFill="1" applyBorder="1" applyAlignment="1">
      <alignment horizontal="center"/>
    </xf>
    <xf numFmtId="0" fontId="84" fillId="37" borderId="23" xfId="0" applyFont="1" applyFill="1" applyBorder="1" applyAlignment="1">
      <alignment horizontal="center"/>
    </xf>
    <xf numFmtId="0" fontId="84" fillId="37" borderId="15" xfId="0" applyFont="1" applyFill="1" applyBorder="1" applyAlignment="1">
      <alignment horizontal="center"/>
    </xf>
    <xf numFmtId="0" fontId="23" fillId="0" borderId="11" xfId="0" applyFont="1" applyFill="1" applyBorder="1" applyAlignment="1">
      <alignment horizontal="center" vertical="center" wrapText="1"/>
    </xf>
    <xf numFmtId="0" fontId="14" fillId="0" borderId="52" xfId="0" applyFont="1" applyFill="1" applyBorder="1" applyAlignment="1">
      <alignment horizontal="center" vertical="center" wrapText="1"/>
    </xf>
    <xf numFmtId="0" fontId="20" fillId="0" borderId="52" xfId="0" applyFont="1" applyFill="1" applyBorder="1" applyAlignment="1">
      <alignment horizontal="center" vertical="center"/>
    </xf>
    <xf numFmtId="0" fontId="20" fillId="0" borderId="17" xfId="0" applyFont="1" applyFill="1" applyBorder="1" applyAlignment="1">
      <alignment horizontal="center" vertical="center"/>
    </xf>
    <xf numFmtId="0" fontId="19" fillId="0" borderId="22" xfId="0" applyFont="1" applyFill="1" applyBorder="1" applyAlignment="1">
      <alignment horizontal="center"/>
    </xf>
    <xf numFmtId="0" fontId="20" fillId="0" borderId="23" xfId="0" applyFont="1" applyBorder="1" applyAlignment="1">
      <alignment horizontal="center"/>
    </xf>
    <xf numFmtId="0" fontId="20" fillId="0" borderId="15" xfId="0" applyFont="1" applyBorder="1" applyAlignment="1">
      <alignment horizontal="center"/>
    </xf>
    <xf numFmtId="0" fontId="14" fillId="0" borderId="52" xfId="0" applyFont="1" applyBorder="1" applyAlignment="1">
      <alignment horizontal="center" vertical="center" wrapText="1"/>
    </xf>
    <xf numFmtId="0" fontId="4" fillId="33" borderId="60" xfId="0" applyFont="1" applyFill="1" applyBorder="1" applyAlignment="1">
      <alignment horizontal="center" vertical="center" wrapText="1"/>
    </xf>
    <xf numFmtId="0" fontId="4" fillId="33" borderId="27" xfId="0" applyFont="1" applyFill="1" applyBorder="1" applyAlignment="1">
      <alignment horizontal="center" vertical="center" wrapText="1"/>
    </xf>
    <xf numFmtId="49" fontId="4" fillId="33" borderId="22" xfId="0" applyNumberFormat="1" applyFont="1" applyFill="1" applyBorder="1" applyAlignment="1">
      <alignment horizontal="center" vertical="center" wrapText="1"/>
    </xf>
    <xf numFmtId="49" fontId="4" fillId="33" borderId="23" xfId="0" applyNumberFormat="1" applyFont="1" applyFill="1" applyBorder="1" applyAlignment="1">
      <alignment horizontal="center" vertical="center" wrapText="1"/>
    </xf>
    <xf numFmtId="49" fontId="4" fillId="33" borderId="15" xfId="0" applyNumberFormat="1" applyFont="1" applyFill="1" applyBorder="1" applyAlignment="1">
      <alignment horizontal="center" vertical="center" wrapText="1"/>
    </xf>
    <xf numFmtId="0" fontId="4" fillId="33" borderId="61" xfId="0" applyFont="1" applyFill="1" applyBorder="1" applyAlignment="1">
      <alignment horizontal="center" vertical="center" wrapText="1"/>
    </xf>
    <xf numFmtId="0" fontId="4" fillId="33" borderId="50"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7" fillId="0" borderId="17" xfId="0" applyFont="1" applyBorder="1" applyAlignment="1">
      <alignment vertical="center" wrapText="1"/>
    </xf>
    <xf numFmtId="0" fontId="53" fillId="0" borderId="0" xfId="0" applyFont="1" applyAlignment="1">
      <alignment horizontal="center" vertical="center" wrapText="1"/>
    </xf>
    <xf numFmtId="182" fontId="4" fillId="0" borderId="50" xfId="58" applyNumberFormat="1" applyFont="1" applyBorder="1" applyAlignment="1" applyProtection="1">
      <alignment horizontal="right" vertical="center" wrapText="1"/>
      <protection/>
    </xf>
    <xf numFmtId="0" fontId="53" fillId="0" borderId="50" xfId="0" applyFont="1" applyBorder="1" applyAlignment="1">
      <alignment horizontal="right" vertical="center" wrapText="1"/>
    </xf>
    <xf numFmtId="0" fontId="13" fillId="0" borderId="17" xfId="0" applyFont="1" applyBorder="1" applyAlignment="1">
      <alignment horizontal="center" vertical="center" wrapText="1"/>
    </xf>
    <xf numFmtId="0" fontId="13" fillId="0" borderId="17" xfId="0" applyFont="1" applyBorder="1" applyAlignment="1">
      <alignment vertical="center" wrapText="1"/>
    </xf>
    <xf numFmtId="0" fontId="12" fillId="33" borderId="22" xfId="0" applyFont="1" applyFill="1" applyBorder="1" applyAlignment="1">
      <alignment horizontal="center" vertical="center" wrapText="1"/>
    </xf>
    <xf numFmtId="0" fontId="13" fillId="0" borderId="23" xfId="0" applyFont="1" applyBorder="1" applyAlignment="1">
      <alignment horizontal="center" vertical="center" wrapText="1"/>
    </xf>
    <xf numFmtId="0" fontId="13" fillId="0" borderId="15" xfId="0" applyFont="1" applyBorder="1" applyAlignment="1">
      <alignment horizontal="center" vertical="center" wrapText="1"/>
    </xf>
    <xf numFmtId="0" fontId="3" fillId="0" borderId="11" xfId="0" applyFont="1" applyBorder="1" applyAlignment="1">
      <alignment vertical="center" wrapText="1"/>
    </xf>
    <xf numFmtId="0" fontId="1" fillId="0" borderId="0" xfId="0" applyFont="1" applyAlignment="1">
      <alignment vertical="center" wrapText="1"/>
    </xf>
    <xf numFmtId="0" fontId="1" fillId="0" borderId="0" xfId="0" applyFont="1" applyFill="1" applyAlignment="1">
      <alignment vertical="center" wrapText="1"/>
    </xf>
    <xf numFmtId="0" fontId="3" fillId="0" borderId="11" xfId="0" applyFont="1" applyBorder="1" applyAlignment="1">
      <alignment horizontal="center" vertical="center" wrapText="1"/>
    </xf>
    <xf numFmtId="0" fontId="3" fillId="0" borderId="52" xfId="0" applyFont="1" applyBorder="1" applyAlignment="1">
      <alignment vertical="center" wrapText="1"/>
    </xf>
    <xf numFmtId="0" fontId="3" fillId="0" borderId="17" xfId="0" applyFont="1" applyBorder="1" applyAlignment="1">
      <alignment vertical="center" wrapText="1"/>
    </xf>
    <xf numFmtId="0" fontId="1" fillId="0" borderId="60"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16" fillId="0" borderId="0" xfId="0" applyFont="1" applyAlignment="1">
      <alignment horizontal="center" vertical="center" wrapText="1"/>
    </xf>
    <xf numFmtId="0" fontId="1" fillId="0" borderId="60"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1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3" fontId="14" fillId="33" borderId="11" xfId="0" applyNumberFormat="1" applyFont="1" applyFill="1" applyBorder="1" applyAlignment="1">
      <alignment horizontal="center" vertical="center" wrapText="1"/>
    </xf>
    <xf numFmtId="3" fontId="14" fillId="33" borderId="17" xfId="0" applyNumberFormat="1" applyFont="1" applyFill="1" applyBorder="1" applyAlignment="1">
      <alignment horizontal="center" vertical="center" wrapText="1"/>
    </xf>
    <xf numFmtId="3" fontId="14" fillId="33" borderId="55" xfId="0" applyNumberFormat="1" applyFont="1" applyFill="1" applyBorder="1" applyAlignment="1">
      <alignment horizontal="center" vertical="center" wrapText="1"/>
    </xf>
    <xf numFmtId="3" fontId="14" fillId="33" borderId="26" xfId="0" applyNumberFormat="1" applyFont="1" applyFill="1" applyBorder="1" applyAlignment="1">
      <alignment horizontal="center" vertical="center" wrapText="1"/>
    </xf>
    <xf numFmtId="3" fontId="14" fillId="7" borderId="22" xfId="0" applyNumberFormat="1" applyFont="1" applyFill="1" applyBorder="1" applyAlignment="1">
      <alignment horizontal="center" vertical="center" wrapText="1"/>
    </xf>
    <xf numFmtId="3" fontId="14" fillId="7" borderId="23" xfId="0" applyNumberFormat="1" applyFont="1" applyFill="1" applyBorder="1" applyAlignment="1">
      <alignment horizontal="center" vertical="center" wrapText="1"/>
    </xf>
    <xf numFmtId="3" fontId="14" fillId="7" borderId="15" xfId="0" applyNumberFormat="1" applyFont="1" applyFill="1" applyBorder="1" applyAlignment="1">
      <alignment horizontal="center" vertical="center" wrapText="1"/>
    </xf>
    <xf numFmtId="3" fontId="14" fillId="7" borderId="11" xfId="0" applyNumberFormat="1" applyFont="1" applyFill="1" applyBorder="1" applyAlignment="1">
      <alignment horizontal="center" vertical="center" wrapText="1"/>
    </xf>
    <xf numFmtId="3" fontId="14" fillId="7" borderId="17" xfId="0" applyNumberFormat="1" applyFont="1" applyFill="1" applyBorder="1" applyAlignment="1">
      <alignment horizontal="center" vertical="center" wrapText="1"/>
    </xf>
    <xf numFmtId="3" fontId="14" fillId="7" borderId="55" xfId="0" applyNumberFormat="1" applyFont="1" applyFill="1" applyBorder="1" applyAlignment="1">
      <alignment horizontal="center" vertical="center" wrapText="1"/>
    </xf>
    <xf numFmtId="3" fontId="14" fillId="7" borderId="26" xfId="0" applyNumberFormat="1" applyFont="1" applyFill="1" applyBorder="1" applyAlignment="1">
      <alignment horizontal="center" vertical="center" wrapText="1"/>
    </xf>
    <xf numFmtId="0" fontId="6" fillId="37" borderId="61" xfId="0" applyFont="1" applyFill="1" applyBorder="1" applyAlignment="1">
      <alignment horizontal="center" vertical="center" wrapText="1"/>
    </xf>
    <xf numFmtId="0" fontId="53" fillId="37" borderId="28" xfId="0" applyFont="1" applyFill="1" applyBorder="1" applyAlignment="1">
      <alignment vertical="center" wrapText="1"/>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left" vertical="center" wrapText="1"/>
    </xf>
    <xf numFmtId="0" fontId="4" fillId="0" borderId="17" xfId="0" applyFont="1" applyBorder="1" applyAlignment="1">
      <alignment horizontal="left" vertical="center" wrapText="1"/>
    </xf>
    <xf numFmtId="3" fontId="14" fillId="33" borderId="12" xfId="0" applyNumberFormat="1" applyFont="1" applyFill="1" applyBorder="1" applyAlignment="1">
      <alignment horizontal="center" vertical="center" wrapText="1"/>
    </xf>
    <xf numFmtId="3" fontId="14" fillId="33" borderId="16" xfId="0" applyNumberFormat="1"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16" xfId="0" applyFont="1" applyFill="1" applyBorder="1" applyAlignment="1">
      <alignment horizontal="center" vertical="center" wrapText="1"/>
    </xf>
    <xf numFmtId="3" fontId="14" fillId="33" borderId="39" xfId="0" applyNumberFormat="1" applyFont="1" applyFill="1" applyBorder="1" applyAlignment="1">
      <alignment horizontal="center" vertical="center" wrapText="1"/>
    </xf>
    <xf numFmtId="3" fontId="14" fillId="33" borderId="41" xfId="0" applyNumberFormat="1" applyFont="1" applyFill="1" applyBorder="1" applyAlignment="1">
      <alignment horizontal="center" vertical="center" wrapText="1"/>
    </xf>
    <xf numFmtId="3" fontId="14" fillId="33" borderId="40" xfId="0" applyNumberFormat="1" applyFont="1" applyFill="1" applyBorder="1" applyAlignment="1">
      <alignment horizontal="center" vertical="center" wrapText="1"/>
    </xf>
    <xf numFmtId="3" fontId="14" fillId="33" borderId="77" xfId="0" applyNumberFormat="1" applyFont="1" applyFill="1" applyBorder="1" applyAlignment="1">
      <alignment horizontal="center" vertical="center" wrapText="1"/>
    </xf>
    <xf numFmtId="3" fontId="14" fillId="33" borderId="22" xfId="0" applyNumberFormat="1" applyFont="1" applyFill="1" applyBorder="1" applyAlignment="1">
      <alignment horizontal="center" vertical="center" wrapText="1"/>
    </xf>
    <xf numFmtId="3" fontId="14" fillId="33" borderId="23" xfId="0" applyNumberFormat="1" applyFont="1" applyFill="1" applyBorder="1" applyAlignment="1">
      <alignment horizontal="center" vertical="center" wrapText="1"/>
    </xf>
    <xf numFmtId="3" fontId="14" fillId="33" borderId="15" xfId="0" applyNumberFormat="1" applyFont="1" applyFill="1" applyBorder="1" applyAlignment="1">
      <alignment horizontal="center" vertical="center" wrapText="1"/>
    </xf>
    <xf numFmtId="0" fontId="3" fillId="0" borderId="70" xfId="0" applyFont="1" applyBorder="1" applyAlignment="1">
      <alignment horizontal="left" vertical="center"/>
    </xf>
    <xf numFmtId="0" fontId="3" fillId="0" borderId="25" xfId="0" applyFont="1" applyBorder="1" applyAlignment="1">
      <alignment horizontal="left" vertical="center"/>
    </xf>
    <xf numFmtId="0" fontId="0" fillId="0" borderId="62" xfId="0" applyFont="1" applyBorder="1" applyAlignment="1">
      <alignment vertical="center"/>
    </xf>
    <xf numFmtId="0" fontId="0" fillId="0" borderId="70" xfId="0" applyFont="1" applyBorder="1" applyAlignment="1">
      <alignment vertical="center"/>
    </xf>
    <xf numFmtId="0" fontId="0" fillId="0" borderId="25" xfId="0" applyFont="1" applyBorder="1" applyAlignment="1">
      <alignment vertical="center"/>
    </xf>
    <xf numFmtId="0" fontId="16" fillId="0" borderId="0" xfId="0" applyFont="1" applyAlignment="1">
      <alignment horizontal="center" vertical="center"/>
    </xf>
    <xf numFmtId="0" fontId="30" fillId="0" borderId="0" xfId="0" applyFont="1" applyAlignment="1">
      <alignment horizontal="center" vertical="center"/>
    </xf>
    <xf numFmtId="0" fontId="3" fillId="0" borderId="55" xfId="0" applyFont="1" applyBorder="1" applyAlignment="1">
      <alignment vertical="center" wrapText="1"/>
    </xf>
    <xf numFmtId="0" fontId="0" fillId="0" borderId="54" xfId="0" applyBorder="1" applyAlignment="1">
      <alignment vertical="center" wrapText="1"/>
    </xf>
    <xf numFmtId="0" fontId="0" fillId="0" borderId="26" xfId="0" applyBorder="1" applyAlignment="1">
      <alignment vertical="center" wrapText="1"/>
    </xf>
    <xf numFmtId="0" fontId="0" fillId="0" borderId="55" xfId="0" applyFont="1" applyBorder="1" applyAlignment="1">
      <alignment vertical="center"/>
    </xf>
    <xf numFmtId="0" fontId="0" fillId="0" borderId="54" xfId="0" applyFont="1" applyBorder="1" applyAlignment="1">
      <alignment vertical="center"/>
    </xf>
    <xf numFmtId="0" fontId="0" fillId="0" borderId="26" xfId="0" applyFont="1" applyBorder="1" applyAlignment="1">
      <alignment vertical="center"/>
    </xf>
    <xf numFmtId="0" fontId="3" fillId="0" borderId="62" xfId="0" applyFont="1" applyBorder="1" applyAlignment="1">
      <alignment vertical="center" wrapText="1"/>
    </xf>
    <xf numFmtId="0" fontId="0" fillId="0" borderId="70" xfId="0" applyBorder="1" applyAlignment="1">
      <alignment vertical="center" wrapText="1"/>
    </xf>
    <xf numFmtId="0" fontId="0" fillId="0" borderId="25" xfId="0" applyBorder="1" applyAlignment="1">
      <alignment vertical="center" wrapText="1"/>
    </xf>
    <xf numFmtId="0" fontId="3" fillId="0" borderId="62" xfId="0" applyFont="1" applyBorder="1" applyAlignment="1">
      <alignment vertical="center"/>
    </xf>
    <xf numFmtId="0" fontId="3" fillId="0" borderId="70" xfId="0" applyFont="1" applyBorder="1" applyAlignment="1">
      <alignment vertical="center"/>
    </xf>
    <xf numFmtId="0" fontId="3" fillId="0" borderId="25" xfId="0" applyFont="1" applyBorder="1" applyAlignment="1">
      <alignment vertical="center"/>
    </xf>
    <xf numFmtId="0" fontId="0" fillId="0" borderId="62" xfId="0" applyFont="1" applyBorder="1" applyAlignment="1">
      <alignment horizontal="center" vertical="center"/>
    </xf>
    <xf numFmtId="0" fontId="0" fillId="0" borderId="70" xfId="0" applyFont="1" applyBorder="1" applyAlignment="1">
      <alignment horizontal="center" vertical="center"/>
    </xf>
    <xf numFmtId="0" fontId="0" fillId="0" borderId="25" xfId="0" applyFont="1" applyBorder="1" applyAlignment="1">
      <alignment horizontal="center" vertical="center"/>
    </xf>
    <xf numFmtId="0" fontId="49" fillId="0" borderId="59" xfId="0" applyFont="1" applyBorder="1" applyAlignment="1">
      <alignment horizontal="center" vertical="center" wrapText="1"/>
    </xf>
    <xf numFmtId="0" fontId="0" fillId="0" borderId="27" xfId="0" applyBorder="1" applyAlignment="1">
      <alignment horizontal="center" vertical="center" wrapText="1"/>
    </xf>
    <xf numFmtId="0" fontId="0" fillId="0" borderId="69" xfId="0" applyBorder="1" applyAlignment="1">
      <alignment horizontal="center" vertical="center" wrapText="1"/>
    </xf>
    <xf numFmtId="0" fontId="0" fillId="0" borderId="24" xfId="0" applyBorder="1" applyAlignment="1">
      <alignment horizontal="center" vertical="center" wrapText="1"/>
    </xf>
    <xf numFmtId="0" fontId="3" fillId="0" borderId="62" xfId="0" applyFont="1" applyBorder="1" applyAlignment="1">
      <alignment horizontal="center" vertical="center"/>
    </xf>
    <xf numFmtId="0" fontId="3" fillId="0" borderId="25" xfId="0" applyFont="1" applyBorder="1" applyAlignment="1">
      <alignment horizontal="center" vertical="center"/>
    </xf>
    <xf numFmtId="0" fontId="49" fillId="0" borderId="60" xfId="0" applyFont="1" applyBorder="1" applyAlignment="1">
      <alignment horizontal="center" vertical="center" wrapText="1"/>
    </xf>
    <xf numFmtId="0" fontId="0" fillId="0" borderId="21" xfId="0" applyBorder="1" applyAlignment="1">
      <alignment horizontal="center" vertical="center" wrapText="1"/>
    </xf>
    <xf numFmtId="0" fontId="49" fillId="0" borderId="11"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28" xfId="0" applyFont="1" applyBorder="1" applyAlignment="1">
      <alignment horizontal="center" vertical="center" wrapText="1"/>
    </xf>
    <xf numFmtId="0" fontId="3" fillId="0" borderId="79" xfId="0" applyFont="1" applyBorder="1" applyAlignment="1">
      <alignment horizontal="left" vertical="center"/>
    </xf>
    <xf numFmtId="0" fontId="3" fillId="0" borderId="78" xfId="0" applyFont="1" applyBorder="1" applyAlignment="1">
      <alignment horizontal="left" vertical="center"/>
    </xf>
    <xf numFmtId="0" fontId="0" fillId="0" borderId="63" xfId="0" applyFont="1" applyBorder="1" applyAlignment="1">
      <alignment vertical="center"/>
    </xf>
    <xf numFmtId="0" fontId="0" fillId="0" borderId="79" xfId="0" applyFont="1" applyBorder="1" applyAlignment="1">
      <alignment vertical="center"/>
    </xf>
    <xf numFmtId="0" fontId="0" fillId="0" borderId="78" xfId="0" applyFont="1" applyBorder="1" applyAlignment="1">
      <alignment vertical="center"/>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3" xfId="0" applyFont="1" applyFill="1" applyBorder="1" applyAlignment="1">
      <alignment horizontal="center" vertical="center" wrapText="1"/>
    </xf>
    <xf numFmtId="0" fontId="49" fillId="0" borderId="55" xfId="0" applyFont="1" applyBorder="1" applyAlignment="1">
      <alignment horizontal="center" vertical="center"/>
    </xf>
    <xf numFmtId="0" fontId="49" fillId="0" borderId="26" xfId="0" applyFont="1" applyBorder="1" applyAlignment="1">
      <alignment horizontal="center" vertical="center"/>
    </xf>
    <xf numFmtId="0" fontId="3" fillId="35" borderId="22"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15" xfId="0" applyFont="1" applyFill="1" applyBorder="1" applyAlignment="1">
      <alignment horizontal="center" vertical="center"/>
    </xf>
    <xf numFmtId="0" fontId="3" fillId="37" borderId="11" xfId="0" applyFont="1" applyFill="1" applyBorder="1" applyAlignment="1">
      <alignment horizontal="center" vertical="center" wrapText="1"/>
    </xf>
    <xf numFmtId="0" fontId="3" fillId="37" borderId="17" xfId="0" applyFont="1" applyFill="1" applyBorder="1" applyAlignment="1">
      <alignment horizontal="center" vertical="center" wrapText="1"/>
    </xf>
    <xf numFmtId="0" fontId="3" fillId="33" borderId="22" xfId="0" applyFont="1" applyFill="1" applyBorder="1" applyAlignment="1">
      <alignment horizontal="center" vertical="center"/>
    </xf>
    <xf numFmtId="0" fontId="3" fillId="33" borderId="15" xfId="0" applyFont="1" applyFill="1" applyBorder="1" applyAlignment="1">
      <alignment horizontal="center" vertical="center"/>
    </xf>
    <xf numFmtId="0" fontId="15" fillId="36" borderId="22" xfId="0" applyFont="1" applyFill="1" applyBorder="1" applyAlignment="1">
      <alignment vertical="center" wrapText="1"/>
    </xf>
    <xf numFmtId="0" fontId="15" fillId="36" borderId="15" xfId="0" applyFont="1" applyFill="1" applyBorder="1" applyAlignment="1">
      <alignment vertical="center" wrapText="1"/>
    </xf>
    <xf numFmtId="0" fontId="16" fillId="0" borderId="0" xfId="0" applyFont="1" applyAlignment="1">
      <alignment horizontal="center" vertical="center"/>
    </xf>
    <xf numFmtId="0" fontId="30" fillId="0" borderId="0" xfId="0" applyFont="1" applyAlignment="1">
      <alignment horizontal="center" vertical="center"/>
    </xf>
    <xf numFmtId="0" fontId="0" fillId="0" borderId="17" xfId="0" applyFont="1" applyBorder="1" applyAlignment="1">
      <alignment horizontal="center" vertical="center" wrapText="1"/>
    </xf>
    <xf numFmtId="0" fontId="3" fillId="37" borderId="59" xfId="0" applyFont="1" applyFill="1" applyBorder="1" applyAlignment="1">
      <alignment horizontal="center" vertical="center" wrapText="1"/>
    </xf>
    <xf numFmtId="0" fontId="0" fillId="0" borderId="27" xfId="0" applyFont="1" applyBorder="1" applyAlignment="1">
      <alignment horizontal="center" vertical="center" wrapText="1"/>
    </xf>
    <xf numFmtId="0" fontId="50" fillId="37" borderId="22" xfId="0" applyFont="1" applyFill="1" applyBorder="1" applyAlignment="1">
      <alignment horizontal="center"/>
    </xf>
    <xf numFmtId="0" fontId="50" fillId="37" borderId="15" xfId="0" applyFont="1" applyFill="1" applyBorder="1" applyAlignment="1">
      <alignment horizontal="center"/>
    </xf>
    <xf numFmtId="0" fontId="3" fillId="0" borderId="0" xfId="0" applyFont="1" applyAlignment="1">
      <alignment horizontal="left" wrapText="1"/>
    </xf>
    <xf numFmtId="0" fontId="3" fillId="0" borderId="81" xfId="0" applyFont="1" applyFill="1" applyBorder="1" applyAlignment="1">
      <alignment vertical="center"/>
    </xf>
    <xf numFmtId="0" fontId="3" fillId="0" borderId="32" xfId="0" applyFont="1" applyFill="1" applyBorder="1" applyAlignment="1">
      <alignment vertical="center"/>
    </xf>
    <xf numFmtId="0" fontId="3" fillId="0" borderId="73" xfId="0" applyFont="1" applyFill="1" applyBorder="1" applyAlignment="1">
      <alignment vertical="center"/>
    </xf>
    <xf numFmtId="0" fontId="3" fillId="35" borderId="22" xfId="0" applyNumberFormat="1" applyFont="1" applyFill="1" applyBorder="1" applyAlignment="1">
      <alignment horizontal="center" vertical="center" wrapText="1"/>
    </xf>
    <xf numFmtId="0" fontId="3" fillId="35" borderId="23" xfId="0" applyNumberFormat="1" applyFont="1" applyFill="1" applyBorder="1" applyAlignment="1">
      <alignment horizontal="center" vertical="center" wrapText="1"/>
    </xf>
    <xf numFmtId="0" fontId="3" fillId="35" borderId="15" xfId="0" applyNumberFormat="1"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73" fillId="0" borderId="0" xfId="51" applyFont="1" applyFill="1" applyAlignment="1">
      <alignment horizontal="left"/>
      <protection/>
    </xf>
    <xf numFmtId="0" fontId="75" fillId="0" borderId="0" xfId="0" applyFont="1" applyFill="1" applyAlignment="1">
      <alignment horizontal="left"/>
    </xf>
    <xf numFmtId="0" fontId="59" fillId="0" borderId="0" xfId="51" applyFont="1" applyAlignment="1">
      <alignment horizontal="left" wrapText="1" indent="3"/>
      <protection/>
    </xf>
    <xf numFmtId="0" fontId="0" fillId="0" borderId="85" xfId="0" applyFill="1" applyBorder="1" applyAlignment="1">
      <alignment horizontal="center" wrapText="1"/>
    </xf>
    <xf numFmtId="0" fontId="0" fillId="0" borderId="70" xfId="0" applyFill="1" applyBorder="1" applyAlignment="1">
      <alignment horizontal="center" wrapText="1"/>
    </xf>
    <xf numFmtId="0" fontId="4" fillId="0" borderId="85" xfId="51" applyFont="1" applyBorder="1" applyAlignment="1">
      <alignment horizontal="left" vertical="center" wrapText="1"/>
      <protection/>
    </xf>
    <xf numFmtId="0" fontId="0" fillId="0" borderId="21" xfId="0" applyFont="1" applyBorder="1" applyAlignment="1">
      <alignment horizontal="left" vertical="center" wrapText="1"/>
    </xf>
    <xf numFmtId="0" fontId="10" fillId="0" borderId="0" xfId="51" applyFont="1" applyFill="1" applyAlignment="1">
      <alignment horizontal="left" wrapText="1"/>
      <protection/>
    </xf>
    <xf numFmtId="0" fontId="74" fillId="0" borderId="0" xfId="51" applyFont="1" applyFill="1" applyAlignment="1">
      <alignment horizontal="left"/>
      <protection/>
    </xf>
    <xf numFmtId="0" fontId="23" fillId="0" borderId="0" xfId="0" applyNumberFormat="1" applyFont="1" applyBorder="1" applyAlignment="1">
      <alignment vertical="center" wrapText="1"/>
    </xf>
    <xf numFmtId="0" fontId="16" fillId="0" borderId="0" xfId="0" applyFont="1" applyAlignment="1">
      <alignment horizontal="center"/>
    </xf>
    <xf numFmtId="0" fontId="3" fillId="0" borderId="50" xfId="0" applyFont="1" applyFill="1" applyBorder="1" applyAlignment="1">
      <alignment horizontal="center"/>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27" xfId="0" applyFont="1" applyBorder="1" applyAlignment="1">
      <alignment horizontal="center" vertical="center" wrapText="1"/>
    </xf>
    <xf numFmtId="0" fontId="15" fillId="0" borderId="86" xfId="0" applyFont="1" applyBorder="1" applyAlignment="1">
      <alignment wrapText="1"/>
    </xf>
    <xf numFmtId="0" fontId="15" fillId="0" borderId="87" xfId="0" applyFont="1" applyBorder="1" applyAlignment="1">
      <alignment wrapText="1"/>
    </xf>
    <xf numFmtId="0" fontId="50" fillId="0" borderId="88" xfId="0" applyFont="1" applyBorder="1" applyAlignment="1">
      <alignment wrapText="1"/>
    </xf>
    <xf numFmtId="0" fontId="50" fillId="0" borderId="89" xfId="0" applyFont="1" applyBorder="1" applyAlignment="1">
      <alignment wrapText="1"/>
    </xf>
    <xf numFmtId="0" fontId="50" fillId="0" borderId="90" xfId="0" applyFont="1" applyBorder="1" applyAlignment="1">
      <alignment wrapText="1"/>
    </xf>
    <xf numFmtId="0" fontId="50" fillId="0" borderId="91" xfId="0" applyFont="1" applyBorder="1" applyAlignment="1">
      <alignment wrapText="1"/>
    </xf>
    <xf numFmtId="0" fontId="50" fillId="0" borderId="92" xfId="0" applyFont="1" applyBorder="1" applyAlignment="1">
      <alignment wrapText="1"/>
    </xf>
    <xf numFmtId="0" fontId="50" fillId="0" borderId="93" xfId="0" applyFont="1" applyBorder="1" applyAlignment="1">
      <alignment wrapText="1"/>
    </xf>
    <xf numFmtId="0" fontId="15" fillId="0" borderId="0" xfId="0" applyFont="1" applyAlignment="1">
      <alignment vertical="center" wrapText="1"/>
    </xf>
    <xf numFmtId="0" fontId="6" fillId="0" borderId="73" xfId="50" applyFont="1" applyFill="1" applyBorder="1" applyAlignment="1">
      <alignment horizontal="center"/>
      <protection/>
    </xf>
    <xf numFmtId="0" fontId="6" fillId="0" borderId="70" xfId="50" applyFont="1" applyFill="1" applyBorder="1" applyAlignment="1">
      <alignment horizontal="center"/>
      <protection/>
    </xf>
    <xf numFmtId="0" fontId="6" fillId="0" borderId="81" xfId="50" applyFont="1" applyFill="1" applyBorder="1" applyAlignment="1">
      <alignment horizontal="center"/>
      <protection/>
    </xf>
    <xf numFmtId="0" fontId="3" fillId="0" borderId="36" xfId="50" applyFont="1" applyFill="1" applyBorder="1" applyAlignment="1">
      <alignment horizontal="center" wrapText="1"/>
      <protection/>
    </xf>
    <xf numFmtId="0" fontId="3" fillId="0" borderId="43" xfId="50" applyFont="1" applyFill="1" applyBorder="1" applyAlignment="1">
      <alignment horizontal="center" wrapText="1"/>
      <protection/>
    </xf>
    <xf numFmtId="0" fontId="6" fillId="0" borderId="21" xfId="50" applyFont="1" applyFill="1" applyBorder="1" applyAlignment="1">
      <alignment horizontal="left" vertical="center"/>
      <protection/>
    </xf>
    <xf numFmtId="0" fontId="3" fillId="0" borderId="36" xfId="50" applyFont="1" applyFill="1" applyBorder="1" applyAlignment="1">
      <alignment horizontal="center" vertical="center" wrapText="1"/>
      <protection/>
    </xf>
    <xf numFmtId="0" fontId="3" fillId="0" borderId="43" xfId="50" applyFont="1" applyFill="1" applyBorder="1" applyAlignment="1">
      <alignment horizontal="center"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_2007-2009-Tablolar" xfId="50"/>
    <cellStyle name="Normal_T-CET2003 (Tablo-1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6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PROENIN</a:t>
          </a:r>
        </a:p>
      </xdr:txBody>
    </xdr:sp>
    <xdr:clientData/>
  </xdr:twoCellAnchor>
  <xdr:twoCellAnchor>
    <xdr:from>
      <xdr:col>6</xdr:col>
      <xdr:colOff>0</xdr:colOff>
      <xdr:row>0</xdr:row>
      <xdr:rowOff>0</xdr:rowOff>
    </xdr:from>
    <xdr:to>
      <xdr:col>6</xdr:col>
      <xdr:colOff>0</xdr:colOff>
      <xdr:row>0</xdr:row>
      <xdr:rowOff>0</xdr:rowOff>
    </xdr:to>
    <xdr:sp>
      <xdr:nvSpPr>
        <xdr:cNvPr id="6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1"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2"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3"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4"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5"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6"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7"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8"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1"/>
        <xdr:cNvSpPr txBox="1">
          <a:spLocks noChangeArrowheads="1"/>
        </xdr:cNvSpPr>
      </xdr:nvSpPr>
      <xdr:spPr>
        <a:xfrm>
          <a:off x="25812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 name="Text 3"/>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 name="Text 4"/>
        <xdr:cNvSpPr txBox="1">
          <a:spLocks noChangeArrowheads="1"/>
        </xdr:cNvSpPr>
      </xdr:nvSpPr>
      <xdr:spPr>
        <a:xfrm>
          <a:off x="9610725" y="0"/>
          <a:ext cx="7715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 name="Text 5"/>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 name="Text 6"/>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 name="Text 1"/>
        <xdr:cNvSpPr txBox="1">
          <a:spLocks noChangeArrowheads="1"/>
        </xdr:cNvSpPr>
      </xdr:nvSpPr>
      <xdr:spPr>
        <a:xfrm>
          <a:off x="25812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7" name="Text 3"/>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8" name="Text 4"/>
        <xdr:cNvSpPr txBox="1">
          <a:spLocks noChangeArrowheads="1"/>
        </xdr:cNvSpPr>
      </xdr:nvSpPr>
      <xdr:spPr>
        <a:xfrm>
          <a:off x="9610725" y="0"/>
          <a:ext cx="7715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9" name="Text 5"/>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0" name="Text 6"/>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1" name="Text 1"/>
        <xdr:cNvSpPr txBox="1">
          <a:spLocks noChangeArrowheads="1"/>
        </xdr:cNvSpPr>
      </xdr:nvSpPr>
      <xdr:spPr>
        <a:xfrm>
          <a:off x="25812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2" name="Text 3"/>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3" name="Text 4"/>
        <xdr:cNvSpPr txBox="1">
          <a:spLocks noChangeArrowheads="1"/>
        </xdr:cNvSpPr>
      </xdr:nvSpPr>
      <xdr:spPr>
        <a:xfrm>
          <a:off x="9610725" y="0"/>
          <a:ext cx="7715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4" name="Text 5"/>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5" name="Text 6"/>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6" name="Text 1"/>
        <xdr:cNvSpPr txBox="1">
          <a:spLocks noChangeArrowheads="1"/>
        </xdr:cNvSpPr>
      </xdr:nvSpPr>
      <xdr:spPr>
        <a:xfrm>
          <a:off x="25812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7" name="Text 3"/>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8" name="Text 4"/>
        <xdr:cNvSpPr txBox="1">
          <a:spLocks noChangeArrowheads="1"/>
        </xdr:cNvSpPr>
      </xdr:nvSpPr>
      <xdr:spPr>
        <a:xfrm>
          <a:off x="9610725" y="0"/>
          <a:ext cx="7715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9" name="Text 5"/>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0" name="Text 6"/>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1" name="Text 1"/>
        <xdr:cNvSpPr txBox="1">
          <a:spLocks noChangeArrowheads="1"/>
        </xdr:cNvSpPr>
      </xdr:nvSpPr>
      <xdr:spPr>
        <a:xfrm>
          <a:off x="25812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2" name="Text 3"/>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3" name="Text 4"/>
        <xdr:cNvSpPr txBox="1">
          <a:spLocks noChangeArrowheads="1"/>
        </xdr:cNvSpPr>
      </xdr:nvSpPr>
      <xdr:spPr>
        <a:xfrm>
          <a:off x="9610725" y="0"/>
          <a:ext cx="7715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4" name="Text 5"/>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5" name="Text 6"/>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6" name="Text 1"/>
        <xdr:cNvSpPr txBox="1">
          <a:spLocks noChangeArrowheads="1"/>
        </xdr:cNvSpPr>
      </xdr:nvSpPr>
      <xdr:spPr>
        <a:xfrm>
          <a:off x="25812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7" name="Text 3"/>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8" name="Text 4"/>
        <xdr:cNvSpPr txBox="1">
          <a:spLocks noChangeArrowheads="1"/>
        </xdr:cNvSpPr>
      </xdr:nvSpPr>
      <xdr:spPr>
        <a:xfrm>
          <a:off x="9610725" y="0"/>
          <a:ext cx="7715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9" name="Text 5"/>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0" name="Text 6"/>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1" name="Text 1"/>
        <xdr:cNvSpPr txBox="1">
          <a:spLocks noChangeArrowheads="1"/>
        </xdr:cNvSpPr>
      </xdr:nvSpPr>
      <xdr:spPr>
        <a:xfrm>
          <a:off x="25812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2" name="Text 3"/>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3" name="Text 4"/>
        <xdr:cNvSpPr txBox="1">
          <a:spLocks noChangeArrowheads="1"/>
        </xdr:cNvSpPr>
      </xdr:nvSpPr>
      <xdr:spPr>
        <a:xfrm>
          <a:off x="9610725" y="0"/>
          <a:ext cx="7715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4" name="Text 5"/>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5" name="Text 6"/>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6" name="Text 1"/>
        <xdr:cNvSpPr txBox="1">
          <a:spLocks noChangeArrowheads="1"/>
        </xdr:cNvSpPr>
      </xdr:nvSpPr>
      <xdr:spPr>
        <a:xfrm>
          <a:off x="2581275" y="0"/>
          <a:ext cx="67627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7" name="Text 3"/>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8" name="Text 4"/>
        <xdr:cNvSpPr txBox="1">
          <a:spLocks noChangeArrowheads="1"/>
        </xdr:cNvSpPr>
      </xdr:nvSpPr>
      <xdr:spPr>
        <a:xfrm>
          <a:off x="9610725" y="0"/>
          <a:ext cx="7715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9" name="Text 5"/>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0" name="Text 6"/>
        <xdr:cNvSpPr txBox="1">
          <a:spLocks noChangeArrowheads="1"/>
        </xdr:cNvSpPr>
      </xdr:nvSpPr>
      <xdr:spPr>
        <a:xfrm>
          <a:off x="62198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tg.yildiz.edu.tr/login/sys/admin/announcement/img/2010-2012%20YILI%20YATIRIM%20TEKL&#304;FLER&#304;N&#304;N%20&#304;K&#304;S%20PROGRAMINA%20G&#304;R&#304;&#350;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KİS Çevre Tek.Arş.Merk. (BAP)"/>
      <sheetName val="İKİS Öğr.Üyesi Yetiştirme (BAP)"/>
      <sheetName val="İKİS Dis.Bil.Tek.Gel.Mer. (BAP)"/>
      <sheetName val="İKİS Rekt.Bil.Arş.Prj. (BAP)"/>
      <sheetName val="İKİS Etüd Prj. (YAPI İŞL)"/>
      <sheetName val="İKİS Derslik-Merk.Brm (YAPI İŞ)"/>
      <sheetName val="İKİS Altyapı (YAPI İŞL)"/>
      <sheetName val="İKİS Büyük Onarım (YAPI İŞL)"/>
      <sheetName val="İKİS Açk.Kap.Spor Tes(YAPI İŞL)"/>
      <sheetName val="İKİS Makine-Teçh. (İMİDB.-SKS.)"/>
      <sheetName val="İKİS Bilgi Tekn. (İMİDB.-SKS.)"/>
      <sheetName val="İKİS Yayın Alımı (KÜTÜPH.)"/>
      <sheetName val="İKİS Taşıt Alımı"/>
      <sheetName val="İKİS Muht.İşl. (İda. SKS. Küt.)"/>
      <sheetName val="İKİS YATIRIM TEKLİF TABLOSU KUR"/>
      <sheetName val="Sayfa1"/>
    </sheetNames>
    <definedNames>
      <definedName name="Düğme7_Tıklat"/>
    </definedNames>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37"/>
  <sheetViews>
    <sheetView tabSelected="1" zoomScale="85" zoomScaleNormal="85" zoomScalePageLayoutView="0" workbookViewId="0" topLeftCell="A1">
      <selection activeCell="H15" sqref="H15"/>
    </sheetView>
  </sheetViews>
  <sheetFormatPr defaultColWidth="9.140625" defaultRowHeight="12.75"/>
  <cols>
    <col min="1" max="1" width="5.28125" style="64" customWidth="1"/>
    <col min="2" max="2" width="42.421875" style="64" customWidth="1"/>
    <col min="3" max="3" width="33.28125" style="64" customWidth="1"/>
    <col min="4" max="4" width="66.140625" style="64" customWidth="1"/>
    <col min="5" max="5" width="11.28125" style="64" hidden="1" customWidth="1"/>
    <col min="6" max="7" width="9.140625" style="64" customWidth="1"/>
    <col min="8" max="16384" width="9.140625" style="64" customWidth="1"/>
  </cols>
  <sheetData>
    <row r="1" spans="1:4" s="63" customFormat="1" ht="18.75" customHeight="1">
      <c r="A1" s="904" t="s">
        <v>549</v>
      </c>
      <c r="B1" s="904"/>
      <c r="C1" s="904"/>
      <c r="D1" s="904"/>
    </row>
    <row r="2" ht="12.75" customHeight="1" thickBot="1"/>
    <row r="3" spans="1:4" s="80" customFormat="1" ht="16.5" customHeight="1" thickBot="1">
      <c r="A3" s="596" t="s">
        <v>550</v>
      </c>
      <c r="B3" s="905" t="s">
        <v>551</v>
      </c>
      <c r="C3" s="906"/>
      <c r="D3" s="596" t="s">
        <v>552</v>
      </c>
    </row>
    <row r="4" spans="1:4" s="81" customFormat="1" ht="16.5" customHeight="1" thickBot="1">
      <c r="A4" s="907" t="s">
        <v>553</v>
      </c>
      <c r="B4" s="908"/>
      <c r="C4" s="908"/>
      <c r="D4" s="909"/>
    </row>
    <row r="5" spans="1:4" s="56" customFormat="1" ht="29.25" customHeight="1" thickBot="1">
      <c r="A5" s="83">
        <v>1</v>
      </c>
      <c r="B5" s="910" t="s">
        <v>554</v>
      </c>
      <c r="C5" s="911"/>
      <c r="D5" s="600" t="s">
        <v>670</v>
      </c>
    </row>
    <row r="6" spans="1:4" ht="15" customHeight="1" thickBot="1">
      <c r="A6" s="912">
        <v>2</v>
      </c>
      <c r="B6" s="912" t="s">
        <v>555</v>
      </c>
      <c r="C6" s="601" t="s">
        <v>556</v>
      </c>
      <c r="D6" s="601" t="s">
        <v>557</v>
      </c>
    </row>
    <row r="7" spans="1:4" ht="15" customHeight="1">
      <c r="A7" s="913"/>
      <c r="B7" s="913"/>
      <c r="C7" s="40" t="s">
        <v>558</v>
      </c>
      <c r="D7" s="40" t="s">
        <v>558</v>
      </c>
    </row>
    <row r="8" spans="1:4" ht="15" customHeight="1">
      <c r="A8" s="913"/>
      <c r="B8" s="913"/>
      <c r="C8" s="43" t="s">
        <v>559</v>
      </c>
      <c r="D8" s="43"/>
    </row>
    <row r="9" spans="1:4" ht="15" customHeight="1">
      <c r="A9" s="913"/>
      <c r="B9" s="913"/>
      <c r="C9" s="43" t="s">
        <v>560</v>
      </c>
      <c r="D9" s="43"/>
    </row>
    <row r="10" spans="1:4" ht="15" customHeight="1">
      <c r="A10" s="913"/>
      <c r="B10" s="913"/>
      <c r="C10" s="43" t="s">
        <v>561</v>
      </c>
      <c r="D10" s="43"/>
    </row>
    <row r="11" spans="1:4" ht="15" customHeight="1">
      <c r="A11" s="913"/>
      <c r="B11" s="913"/>
      <c r="C11" s="43" t="s">
        <v>562</v>
      </c>
      <c r="D11" s="43"/>
    </row>
    <row r="12" spans="1:4" ht="15" customHeight="1" thickBot="1">
      <c r="A12" s="914"/>
      <c r="B12" s="914"/>
      <c r="C12" s="45" t="s">
        <v>563</v>
      </c>
      <c r="D12" s="45"/>
    </row>
    <row r="13" spans="1:4" s="56" customFormat="1" ht="15" customHeight="1" thickBot="1">
      <c r="A13" s="83">
        <v>3</v>
      </c>
      <c r="B13" s="910" t="s">
        <v>564</v>
      </c>
      <c r="C13" s="911"/>
      <c r="D13" s="82" t="s">
        <v>565</v>
      </c>
    </row>
    <row r="14" spans="1:4" s="56" customFormat="1" ht="15" customHeight="1" thickBot="1">
      <c r="A14" s="83">
        <v>4</v>
      </c>
      <c r="B14" s="910" t="s">
        <v>566</v>
      </c>
      <c r="C14" s="911"/>
      <c r="D14" s="82" t="s">
        <v>25</v>
      </c>
    </row>
    <row r="15" spans="1:4" ht="15" customHeight="1" thickBot="1">
      <c r="A15" s="912">
        <v>5</v>
      </c>
      <c r="B15" s="912" t="s">
        <v>567</v>
      </c>
      <c r="C15" s="601" t="s">
        <v>556</v>
      </c>
      <c r="D15" s="601" t="s">
        <v>556</v>
      </c>
    </row>
    <row r="16" spans="1:4" ht="15" customHeight="1">
      <c r="A16" s="913"/>
      <c r="B16" s="913"/>
      <c r="C16" s="40" t="s">
        <v>568</v>
      </c>
      <c r="D16" s="40"/>
    </row>
    <row r="17" spans="1:4" ht="15" customHeight="1" thickBot="1">
      <c r="A17" s="914"/>
      <c r="B17" s="914"/>
      <c r="C17" s="45" t="s">
        <v>8</v>
      </c>
      <c r="D17" s="45" t="s">
        <v>8</v>
      </c>
    </row>
    <row r="18" spans="1:4" s="56" customFormat="1" ht="15" customHeight="1" thickBot="1">
      <c r="A18" s="83">
        <v>6</v>
      </c>
      <c r="B18" s="910" t="s">
        <v>569</v>
      </c>
      <c r="C18" s="911"/>
      <c r="D18" s="82"/>
    </row>
    <row r="19" spans="1:4" ht="15" customHeight="1">
      <c r="A19" s="912">
        <v>7</v>
      </c>
      <c r="B19" s="912" t="s">
        <v>570</v>
      </c>
      <c r="C19" s="602" t="s">
        <v>556</v>
      </c>
      <c r="D19" s="602" t="s">
        <v>557</v>
      </c>
    </row>
    <row r="20" spans="1:4" ht="15" customHeight="1" thickBot="1">
      <c r="A20" s="913"/>
      <c r="B20" s="913"/>
      <c r="C20" s="603" t="s">
        <v>571</v>
      </c>
      <c r="D20" s="603" t="s">
        <v>571</v>
      </c>
    </row>
    <row r="21" spans="1:4" ht="15" customHeight="1">
      <c r="A21" s="913"/>
      <c r="B21" s="913"/>
      <c r="C21" s="34" t="s">
        <v>572</v>
      </c>
      <c r="D21" s="34" t="s">
        <v>572</v>
      </c>
    </row>
    <row r="22" spans="1:4" ht="15" customHeight="1">
      <c r="A22" s="913"/>
      <c r="B22" s="913"/>
      <c r="C22" s="43" t="s">
        <v>573</v>
      </c>
      <c r="D22" s="43" t="s">
        <v>573</v>
      </c>
    </row>
    <row r="23" spans="1:4" ht="15" customHeight="1">
      <c r="A23" s="913"/>
      <c r="B23" s="913"/>
      <c r="C23" s="43" t="s">
        <v>574</v>
      </c>
      <c r="D23" s="43" t="s">
        <v>574</v>
      </c>
    </row>
    <row r="24" spans="1:4" ht="15" customHeight="1">
      <c r="A24" s="913"/>
      <c r="B24" s="913"/>
      <c r="C24" s="43" t="s">
        <v>575</v>
      </c>
      <c r="D24" s="43" t="s">
        <v>575</v>
      </c>
    </row>
    <row r="25" spans="1:4" ht="15" customHeight="1" thickBot="1">
      <c r="A25" s="914"/>
      <c r="B25" s="914"/>
      <c r="C25" s="45" t="s">
        <v>576</v>
      </c>
      <c r="D25" s="45" t="s">
        <v>576</v>
      </c>
    </row>
    <row r="26" spans="1:4" ht="15" customHeight="1">
      <c r="A26" s="912">
        <v>8</v>
      </c>
      <c r="B26" s="912" t="s">
        <v>577</v>
      </c>
      <c r="C26" s="604" t="s">
        <v>556</v>
      </c>
      <c r="D26" s="604" t="s">
        <v>557</v>
      </c>
    </row>
    <row r="27" spans="1:4" ht="15" customHeight="1" thickBot="1">
      <c r="A27" s="913"/>
      <c r="B27" s="913"/>
      <c r="C27" s="605" t="s">
        <v>571</v>
      </c>
      <c r="D27" s="605" t="s">
        <v>571</v>
      </c>
    </row>
    <row r="28" spans="1:4" ht="15" customHeight="1">
      <c r="A28" s="913"/>
      <c r="B28" s="913"/>
      <c r="C28" s="34" t="s">
        <v>578</v>
      </c>
      <c r="D28" s="34"/>
    </row>
    <row r="29" spans="1:4" ht="15" customHeight="1">
      <c r="A29" s="913"/>
      <c r="B29" s="913"/>
      <c r="C29" s="43" t="s">
        <v>579</v>
      </c>
      <c r="D29" s="43"/>
    </row>
    <row r="30" spans="1:4" ht="15" customHeight="1">
      <c r="A30" s="913"/>
      <c r="B30" s="913"/>
      <c r="C30" s="43" t="s">
        <v>580</v>
      </c>
      <c r="D30" s="43" t="s">
        <v>580</v>
      </c>
    </row>
    <row r="31" spans="1:4" ht="15" customHeight="1">
      <c r="A31" s="913"/>
      <c r="B31" s="913"/>
      <c r="C31" s="43" t="s">
        <v>581</v>
      </c>
      <c r="D31" s="43" t="s">
        <v>581</v>
      </c>
    </row>
    <row r="32" spans="1:4" ht="15" customHeight="1">
      <c r="A32" s="913"/>
      <c r="B32" s="913"/>
      <c r="C32" s="43" t="s">
        <v>582</v>
      </c>
      <c r="D32" s="43" t="s">
        <v>582</v>
      </c>
    </row>
    <row r="33" spans="1:4" ht="15" customHeight="1">
      <c r="A33" s="913"/>
      <c r="B33" s="913"/>
      <c r="C33" s="43" t="s">
        <v>583</v>
      </c>
      <c r="D33" s="43"/>
    </row>
    <row r="34" spans="1:4" ht="15" customHeight="1">
      <c r="A34" s="913"/>
      <c r="B34" s="913"/>
      <c r="C34" s="43" t="s">
        <v>584</v>
      </c>
      <c r="D34" s="43" t="s">
        <v>584</v>
      </c>
    </row>
    <row r="35" spans="1:4" ht="15" customHeight="1">
      <c r="A35" s="913"/>
      <c r="B35" s="913"/>
      <c r="C35" s="43" t="s">
        <v>585</v>
      </c>
      <c r="D35" s="43"/>
    </row>
    <row r="36" spans="1:4" ht="15" customHeight="1">
      <c r="A36" s="913"/>
      <c r="B36" s="913"/>
      <c r="C36" s="43" t="s">
        <v>586</v>
      </c>
      <c r="D36" s="43" t="s">
        <v>586</v>
      </c>
    </row>
    <row r="37" spans="1:4" ht="15" customHeight="1" thickBot="1">
      <c r="A37" s="914"/>
      <c r="B37" s="914"/>
      <c r="C37" s="45" t="s">
        <v>587</v>
      </c>
      <c r="D37" s="45" t="s">
        <v>587</v>
      </c>
    </row>
    <row r="38" spans="1:4" ht="15" customHeight="1" thickBot="1">
      <c r="A38" s="912">
        <v>9</v>
      </c>
      <c r="B38" s="912" t="s">
        <v>588</v>
      </c>
      <c r="C38" s="601" t="s">
        <v>556</v>
      </c>
      <c r="D38" s="601" t="s">
        <v>557</v>
      </c>
    </row>
    <row r="39" spans="1:4" ht="15" customHeight="1">
      <c r="A39" s="913"/>
      <c r="B39" s="913"/>
      <c r="C39" s="34" t="s">
        <v>581</v>
      </c>
      <c r="D39" s="34"/>
    </row>
    <row r="40" spans="1:4" ht="15" customHeight="1">
      <c r="A40" s="913"/>
      <c r="B40" s="913"/>
      <c r="C40" s="43" t="s">
        <v>589</v>
      </c>
      <c r="D40" s="43" t="s">
        <v>589</v>
      </c>
    </row>
    <row r="41" spans="1:4" ht="15" customHeight="1">
      <c r="A41" s="913"/>
      <c r="B41" s="913"/>
      <c r="C41" s="43" t="s">
        <v>590</v>
      </c>
      <c r="D41" s="43"/>
    </row>
    <row r="42" spans="1:4" ht="15" customHeight="1" thickBot="1">
      <c r="A42" s="914"/>
      <c r="B42" s="914"/>
      <c r="C42" s="45" t="s">
        <v>591</v>
      </c>
      <c r="D42" s="45"/>
    </row>
    <row r="43" spans="1:4" s="56" customFormat="1" ht="15" customHeight="1" thickBot="1">
      <c r="A43" s="83">
        <v>10</v>
      </c>
      <c r="B43" s="910" t="s">
        <v>592</v>
      </c>
      <c r="C43" s="911"/>
      <c r="D43" s="82" t="s">
        <v>593</v>
      </c>
    </row>
    <row r="44" spans="1:4" s="81" customFormat="1" ht="16.5" customHeight="1" thickBot="1">
      <c r="A44" s="907" t="s">
        <v>594</v>
      </c>
      <c r="B44" s="908"/>
      <c r="C44" s="908"/>
      <c r="D44" s="909"/>
    </row>
    <row r="45" spans="1:4" s="56" customFormat="1" ht="409.5" customHeight="1" thickBot="1">
      <c r="A45" s="83">
        <v>11</v>
      </c>
      <c r="B45" s="910" t="s">
        <v>595</v>
      </c>
      <c r="C45" s="911"/>
      <c r="D45" s="609" t="s">
        <v>669</v>
      </c>
    </row>
    <row r="46" spans="1:4" ht="15" customHeight="1" thickBot="1">
      <c r="A46" s="912">
        <v>12</v>
      </c>
      <c r="B46" s="912" t="s">
        <v>596</v>
      </c>
      <c r="C46" s="606" t="s">
        <v>556</v>
      </c>
      <c r="D46" s="607" t="s">
        <v>557</v>
      </c>
    </row>
    <row r="47" spans="1:4" ht="15" customHeight="1">
      <c r="A47" s="913"/>
      <c r="B47" s="913"/>
      <c r="C47" s="34" t="s">
        <v>597</v>
      </c>
      <c r="D47" s="34"/>
    </row>
    <row r="48" spans="1:4" ht="15" customHeight="1">
      <c r="A48" s="913"/>
      <c r="B48" s="913"/>
      <c r="C48" s="43" t="s">
        <v>598</v>
      </c>
      <c r="D48" s="43" t="s">
        <v>598</v>
      </c>
    </row>
    <row r="49" spans="1:4" ht="15" customHeight="1" thickBot="1">
      <c r="A49" s="914"/>
      <c r="B49" s="914"/>
      <c r="C49" s="45" t="s">
        <v>599</v>
      </c>
      <c r="D49" s="45"/>
    </row>
    <row r="50" spans="1:4" ht="15" customHeight="1" thickBot="1">
      <c r="A50" s="912">
        <v>13</v>
      </c>
      <c r="B50" s="912" t="s">
        <v>600</v>
      </c>
      <c r="C50" s="606" t="s">
        <v>556</v>
      </c>
      <c r="D50" s="607" t="s">
        <v>557</v>
      </c>
    </row>
    <row r="51" spans="1:4" ht="15" customHeight="1">
      <c r="A51" s="913"/>
      <c r="B51" s="913"/>
      <c r="C51" s="34" t="s">
        <v>601</v>
      </c>
      <c r="D51" s="34" t="s">
        <v>601</v>
      </c>
    </row>
    <row r="52" spans="1:4" ht="15" customHeight="1">
      <c r="A52" s="913"/>
      <c r="B52" s="913"/>
      <c r="C52" s="43" t="s">
        <v>602</v>
      </c>
      <c r="D52" s="43"/>
    </row>
    <row r="53" spans="1:4" ht="15" customHeight="1">
      <c r="A53" s="913"/>
      <c r="B53" s="913"/>
      <c r="C53" s="43" t="s">
        <v>603</v>
      </c>
      <c r="D53" s="43"/>
    </row>
    <row r="54" spans="1:4" ht="15" customHeight="1">
      <c r="A54" s="913"/>
      <c r="B54" s="913"/>
      <c r="C54" s="43" t="s">
        <v>604</v>
      </c>
      <c r="D54" s="43"/>
    </row>
    <row r="55" spans="1:4" ht="15" customHeight="1">
      <c r="A55" s="913"/>
      <c r="B55" s="913"/>
      <c r="C55" s="43" t="s">
        <v>605</v>
      </c>
      <c r="D55" s="43"/>
    </row>
    <row r="56" spans="1:4" ht="15" customHeight="1">
      <c r="A56" s="913"/>
      <c r="B56" s="913"/>
      <c r="C56" s="43" t="s">
        <v>606</v>
      </c>
      <c r="D56" s="43"/>
    </row>
    <row r="57" spans="1:4" ht="15" customHeight="1" thickBot="1">
      <c r="A57" s="914"/>
      <c r="B57" s="914"/>
      <c r="C57" s="45" t="s">
        <v>607</v>
      </c>
      <c r="D57" s="45"/>
    </row>
    <row r="58" spans="1:4" s="56" customFormat="1" ht="15" customHeight="1" thickBot="1">
      <c r="A58" s="83">
        <v>14</v>
      </c>
      <c r="B58" s="910" t="s">
        <v>608</v>
      </c>
      <c r="C58" s="911"/>
      <c r="D58" s="82" t="s">
        <v>609</v>
      </c>
    </row>
    <row r="59" spans="1:4" s="56" customFormat="1" ht="15" customHeight="1" thickBot="1">
      <c r="A59" s="83">
        <v>15</v>
      </c>
      <c r="B59" s="910" t="s">
        <v>610</v>
      </c>
      <c r="C59" s="911"/>
      <c r="D59" s="608">
        <v>42005</v>
      </c>
    </row>
    <row r="60" spans="1:4" s="56" customFormat="1" ht="15" customHeight="1" thickBot="1">
      <c r="A60" s="83">
        <v>16</v>
      </c>
      <c r="B60" s="910" t="s">
        <v>611</v>
      </c>
      <c r="C60" s="911"/>
      <c r="D60" s="608">
        <v>42369</v>
      </c>
    </row>
    <row r="61" spans="1:4" s="81" customFormat="1" ht="16.5" customHeight="1" thickBot="1">
      <c r="A61" s="907" t="s">
        <v>612</v>
      </c>
      <c r="B61" s="908"/>
      <c r="C61" s="908"/>
      <c r="D61" s="909"/>
    </row>
    <row r="62" spans="1:4" s="56" customFormat="1" ht="15" customHeight="1" thickBot="1">
      <c r="A62" s="83">
        <v>17</v>
      </c>
      <c r="B62" s="910" t="s">
        <v>613</v>
      </c>
      <c r="C62" s="911"/>
      <c r="D62" s="230"/>
    </row>
    <row r="63" spans="1:4" s="56" customFormat="1" ht="15" customHeight="1" thickBot="1">
      <c r="A63" s="83">
        <v>18</v>
      </c>
      <c r="B63" s="910" t="s">
        <v>614</v>
      </c>
      <c r="C63" s="911"/>
      <c r="D63" s="610">
        <v>13862</v>
      </c>
    </row>
    <row r="64" spans="1:4" s="56" customFormat="1" ht="15" customHeight="1" thickBot="1">
      <c r="A64" s="83">
        <v>19</v>
      </c>
      <c r="B64" s="910" t="s">
        <v>615</v>
      </c>
      <c r="C64" s="911"/>
      <c r="D64" s="610">
        <v>0</v>
      </c>
    </row>
    <row r="65" spans="1:4" s="56" customFormat="1" ht="15" customHeight="1" thickBot="1">
      <c r="A65" s="83">
        <v>20</v>
      </c>
      <c r="B65" s="910" t="s">
        <v>616</v>
      </c>
      <c r="C65" s="911"/>
      <c r="D65" s="610">
        <v>0</v>
      </c>
    </row>
    <row r="66" spans="1:4" s="56" customFormat="1" ht="15" customHeight="1" thickBot="1">
      <c r="A66" s="83">
        <v>21</v>
      </c>
      <c r="B66" s="910" t="s">
        <v>617</v>
      </c>
      <c r="C66" s="911"/>
      <c r="D66" s="610">
        <v>0</v>
      </c>
    </row>
    <row r="67" spans="1:4" s="56" customFormat="1" ht="15" customHeight="1" thickBot="1">
      <c r="A67" s="83">
        <v>22</v>
      </c>
      <c r="B67" s="910" t="s">
        <v>618</v>
      </c>
      <c r="C67" s="911"/>
      <c r="D67" s="610">
        <v>0</v>
      </c>
    </row>
    <row r="68" spans="1:4" s="56" customFormat="1" ht="15" customHeight="1" thickBot="1">
      <c r="A68" s="83">
        <v>23</v>
      </c>
      <c r="B68" s="910" t="s">
        <v>619</v>
      </c>
      <c r="C68" s="911"/>
      <c r="D68" s="610">
        <v>0</v>
      </c>
    </row>
    <row r="69" spans="1:4" s="56" customFormat="1" ht="15" customHeight="1" thickBot="1">
      <c r="A69" s="83">
        <v>24</v>
      </c>
      <c r="B69" s="915" t="s">
        <v>620</v>
      </c>
      <c r="C69" s="916"/>
      <c r="D69" s="610">
        <v>13862</v>
      </c>
    </row>
    <row r="70" spans="1:4" s="56" customFormat="1" ht="15" customHeight="1" thickBot="1">
      <c r="A70" s="83">
        <v>25</v>
      </c>
      <c r="B70" s="910" t="s">
        <v>621</v>
      </c>
      <c r="C70" s="911"/>
      <c r="D70" s="610">
        <v>14595</v>
      </c>
    </row>
    <row r="71" spans="1:4" s="56" customFormat="1" ht="15" customHeight="1" thickBot="1">
      <c r="A71" s="83">
        <v>26</v>
      </c>
      <c r="B71" s="910" t="s">
        <v>622</v>
      </c>
      <c r="C71" s="911"/>
      <c r="D71" s="610">
        <v>15633</v>
      </c>
    </row>
    <row r="72" spans="1:4" s="80" customFormat="1" ht="16.5" customHeight="1" thickBot="1">
      <c r="A72" s="917" t="s">
        <v>623</v>
      </c>
      <c r="B72" s="918"/>
      <c r="C72" s="918"/>
      <c r="D72" s="919"/>
    </row>
    <row r="73" spans="1:4" s="56" customFormat="1" ht="28.5" customHeight="1" thickBot="1">
      <c r="A73" s="83">
        <v>27</v>
      </c>
      <c r="B73" s="910" t="s">
        <v>624</v>
      </c>
      <c r="C73" s="911"/>
      <c r="D73" s="85" t="s">
        <v>625</v>
      </c>
    </row>
    <row r="74" spans="1:4" s="56" customFormat="1" ht="255.75" thickBot="1">
      <c r="A74" s="83">
        <v>28</v>
      </c>
      <c r="B74" s="910" t="s">
        <v>626</v>
      </c>
      <c r="C74" s="911"/>
      <c r="D74" s="613" t="s">
        <v>674</v>
      </c>
    </row>
    <row r="75" spans="1:4" s="56" customFormat="1" ht="345.75" thickBot="1">
      <c r="A75" s="83">
        <v>29</v>
      </c>
      <c r="B75" s="910" t="s">
        <v>627</v>
      </c>
      <c r="C75" s="911"/>
      <c r="D75" s="618" t="s">
        <v>673</v>
      </c>
    </row>
    <row r="76" spans="1:4" s="56" customFormat="1" ht="150.75" thickBot="1">
      <c r="A76" s="83">
        <v>30</v>
      </c>
      <c r="B76" s="910" t="s">
        <v>628</v>
      </c>
      <c r="C76" s="911"/>
      <c r="D76" s="611" t="s">
        <v>671</v>
      </c>
    </row>
    <row r="77" spans="1:4" s="81" customFormat="1" ht="16.5" customHeight="1" thickBot="1">
      <c r="A77" s="907" t="s">
        <v>629</v>
      </c>
      <c r="B77" s="908"/>
      <c r="C77" s="908"/>
      <c r="D77" s="909"/>
    </row>
    <row r="78" spans="1:4" ht="15" customHeight="1" thickBot="1">
      <c r="A78" s="912">
        <v>31</v>
      </c>
      <c r="B78" s="912" t="s">
        <v>630</v>
      </c>
      <c r="C78" s="601" t="s">
        <v>556</v>
      </c>
      <c r="D78" s="601" t="s">
        <v>557</v>
      </c>
    </row>
    <row r="79" spans="1:4" ht="15" customHeight="1">
      <c r="A79" s="913"/>
      <c r="B79" s="913"/>
      <c r="C79" s="34" t="s">
        <v>631</v>
      </c>
      <c r="D79" s="34"/>
    </row>
    <row r="80" spans="1:4" ht="15" customHeight="1">
      <c r="A80" s="913"/>
      <c r="B80" s="913"/>
      <c r="C80" s="43" t="s">
        <v>632</v>
      </c>
      <c r="D80" s="43"/>
    </row>
    <row r="81" spans="1:4" ht="15" customHeight="1">
      <c r="A81" s="913"/>
      <c r="B81" s="913"/>
      <c r="C81" s="43" t="s">
        <v>633</v>
      </c>
      <c r="D81" s="43" t="s">
        <v>633</v>
      </c>
    </row>
    <row r="82" spans="1:4" ht="15" customHeight="1">
      <c r="A82" s="913"/>
      <c r="B82" s="913"/>
      <c r="C82" s="43" t="s">
        <v>634</v>
      </c>
      <c r="D82" s="43"/>
    </row>
    <row r="83" spans="1:4" ht="15" customHeight="1" thickBot="1">
      <c r="A83" s="914"/>
      <c r="B83" s="914"/>
      <c r="C83" s="45" t="s">
        <v>635</v>
      </c>
      <c r="D83" s="45"/>
    </row>
    <row r="84" spans="1:4" ht="15" customHeight="1" thickBot="1">
      <c r="A84" s="912">
        <v>32</v>
      </c>
      <c r="B84" s="912" t="s">
        <v>636</v>
      </c>
      <c r="C84" s="601" t="s">
        <v>556</v>
      </c>
      <c r="D84" s="601" t="s">
        <v>557</v>
      </c>
    </row>
    <row r="85" spans="1:4" ht="15" customHeight="1">
      <c r="A85" s="913"/>
      <c r="B85" s="913"/>
      <c r="C85" s="34" t="s">
        <v>637</v>
      </c>
      <c r="D85" s="34"/>
    </row>
    <row r="86" spans="1:4" ht="15" customHeight="1">
      <c r="A86" s="913"/>
      <c r="B86" s="913"/>
      <c r="C86" s="43" t="s">
        <v>638</v>
      </c>
      <c r="D86" s="43" t="s">
        <v>638</v>
      </c>
    </row>
    <row r="87" spans="1:4" ht="15" customHeight="1">
      <c r="A87" s="913"/>
      <c r="B87" s="913"/>
      <c r="C87" s="43" t="s">
        <v>639</v>
      </c>
      <c r="D87" s="43"/>
    </row>
    <row r="88" spans="1:4" ht="15" customHeight="1">
      <c r="A88" s="913"/>
      <c r="B88" s="913"/>
      <c r="C88" s="43" t="s">
        <v>640</v>
      </c>
      <c r="D88" s="43"/>
    </row>
    <row r="89" spans="1:4" ht="15" customHeight="1">
      <c r="A89" s="913"/>
      <c r="B89" s="913"/>
      <c r="C89" s="43" t="s">
        <v>641</v>
      </c>
      <c r="D89" s="43"/>
    </row>
    <row r="90" spans="1:4" ht="15" customHeight="1">
      <c r="A90" s="913"/>
      <c r="B90" s="913"/>
      <c r="C90" s="43" t="s">
        <v>642</v>
      </c>
      <c r="D90" s="43"/>
    </row>
    <row r="91" spans="1:4" ht="15" customHeight="1">
      <c r="A91" s="913"/>
      <c r="B91" s="913"/>
      <c r="C91" s="43" t="s">
        <v>643</v>
      </c>
      <c r="D91" s="43"/>
    </row>
    <row r="92" spans="1:4" ht="15" customHeight="1">
      <c r="A92" s="913"/>
      <c r="B92" s="913"/>
      <c r="C92" s="43" t="s">
        <v>644</v>
      </c>
      <c r="D92" s="43"/>
    </row>
    <row r="93" spans="1:4" ht="15" customHeight="1">
      <c r="A93" s="913"/>
      <c r="B93" s="913"/>
      <c r="C93" s="43" t="s">
        <v>645</v>
      </c>
      <c r="D93" s="43"/>
    </row>
    <row r="94" spans="1:4" ht="15" customHeight="1">
      <c r="A94" s="913"/>
      <c r="B94" s="913"/>
      <c r="C94" s="43" t="s">
        <v>646</v>
      </c>
      <c r="D94" s="43"/>
    </row>
    <row r="95" spans="1:4" ht="15" customHeight="1">
      <c r="A95" s="913"/>
      <c r="B95" s="913"/>
      <c r="C95" s="43" t="s">
        <v>647</v>
      </c>
      <c r="D95" s="43"/>
    </row>
    <row r="96" spans="1:4" ht="15" customHeight="1" thickBot="1">
      <c r="A96" s="914"/>
      <c r="B96" s="914"/>
      <c r="C96" s="45" t="s">
        <v>648</v>
      </c>
      <c r="D96" s="45"/>
    </row>
    <row r="97" spans="1:4" ht="15" customHeight="1" thickBot="1">
      <c r="A97" s="912">
        <v>33</v>
      </c>
      <c r="B97" s="912" t="s">
        <v>649</v>
      </c>
      <c r="C97" s="606" t="s">
        <v>556</v>
      </c>
      <c r="D97" s="606" t="s">
        <v>557</v>
      </c>
    </row>
    <row r="98" spans="1:4" ht="15" customHeight="1">
      <c r="A98" s="913"/>
      <c r="B98" s="913"/>
      <c r="C98" s="34" t="s">
        <v>650</v>
      </c>
      <c r="D98" s="34"/>
    </row>
    <row r="99" spans="1:4" ht="15" customHeight="1">
      <c r="A99" s="913"/>
      <c r="B99" s="913"/>
      <c r="C99" s="43" t="s">
        <v>651</v>
      </c>
      <c r="D99" s="43"/>
    </row>
    <row r="100" spans="1:4" ht="15" customHeight="1">
      <c r="A100" s="913"/>
      <c r="B100" s="913"/>
      <c r="C100" s="43" t="s">
        <v>652</v>
      </c>
      <c r="D100" s="43"/>
    </row>
    <row r="101" spans="1:4" ht="15" customHeight="1">
      <c r="A101" s="913"/>
      <c r="B101" s="913"/>
      <c r="C101" s="43" t="s">
        <v>653</v>
      </c>
      <c r="D101" s="43"/>
    </row>
    <row r="102" spans="1:4" ht="15" customHeight="1">
      <c r="A102" s="913"/>
      <c r="B102" s="913"/>
      <c r="C102" s="43" t="s">
        <v>654</v>
      </c>
      <c r="D102" s="43"/>
    </row>
    <row r="103" spans="1:4" ht="15" customHeight="1">
      <c r="A103" s="913"/>
      <c r="B103" s="913"/>
      <c r="C103" s="43" t="s">
        <v>655</v>
      </c>
      <c r="D103" s="43"/>
    </row>
    <row r="104" spans="1:4" ht="15" customHeight="1">
      <c r="A104" s="913"/>
      <c r="B104" s="913"/>
      <c r="C104" s="43" t="s">
        <v>656</v>
      </c>
      <c r="D104" s="43"/>
    </row>
    <row r="105" spans="1:4" ht="15" customHeight="1">
      <c r="A105" s="913"/>
      <c r="B105" s="913"/>
      <c r="C105" s="43" t="s">
        <v>657</v>
      </c>
      <c r="D105" s="43"/>
    </row>
    <row r="106" spans="1:4" ht="15" customHeight="1">
      <c r="A106" s="913"/>
      <c r="B106" s="913"/>
      <c r="C106" s="43" t="s">
        <v>658</v>
      </c>
      <c r="D106" s="43"/>
    </row>
    <row r="107" spans="1:4" ht="15" customHeight="1">
      <c r="A107" s="913"/>
      <c r="B107" s="913"/>
      <c r="C107" s="43" t="s">
        <v>659</v>
      </c>
      <c r="D107" s="43"/>
    </row>
    <row r="108" spans="1:4" ht="15" customHeight="1">
      <c r="A108" s="913"/>
      <c r="B108" s="913"/>
      <c r="C108" s="43" t="s">
        <v>660</v>
      </c>
      <c r="D108" s="43"/>
    </row>
    <row r="109" spans="1:4" ht="15" customHeight="1">
      <c r="A109" s="913"/>
      <c r="B109" s="913"/>
      <c r="C109" s="43" t="s">
        <v>661</v>
      </c>
      <c r="D109" s="43"/>
    </row>
    <row r="110" spans="1:4" ht="15" customHeight="1" thickBot="1">
      <c r="A110" s="914"/>
      <c r="B110" s="914"/>
      <c r="C110" s="45" t="s">
        <v>662</v>
      </c>
      <c r="D110" s="45"/>
    </row>
    <row r="111" spans="1:4" s="56" customFormat="1" ht="33" customHeight="1" thickBot="1">
      <c r="A111" s="83">
        <v>34</v>
      </c>
      <c r="B111" s="910" t="s">
        <v>663</v>
      </c>
      <c r="C111" s="911"/>
      <c r="D111" s="611" t="s">
        <v>664</v>
      </c>
    </row>
    <row r="112" spans="1:4" s="56" customFormat="1" ht="15" customHeight="1" thickBot="1">
      <c r="A112" s="83">
        <v>35</v>
      </c>
      <c r="B112" s="910" t="s">
        <v>665</v>
      </c>
      <c r="C112" s="911"/>
      <c r="D112" s="612">
        <v>36000</v>
      </c>
    </row>
    <row r="113" spans="1:4" s="56" customFormat="1" ht="15" customHeight="1" thickBot="1">
      <c r="A113" s="83">
        <v>36</v>
      </c>
      <c r="B113" s="910" t="s">
        <v>666</v>
      </c>
      <c r="C113" s="911"/>
      <c r="D113" s="611" t="s">
        <v>667</v>
      </c>
    </row>
    <row r="114" ht="12.75" customHeight="1"/>
    <row r="115" ht="12.75" customHeight="1"/>
    <row r="116" spans="1:4" ht="34.5" customHeight="1">
      <c r="A116" s="920" t="s">
        <v>668</v>
      </c>
      <c r="B116" s="920"/>
      <c r="C116" s="920"/>
      <c r="D116" s="920"/>
    </row>
    <row r="122" ht="27.75" customHeight="1"/>
    <row r="123" spans="1:4" ht="15.75">
      <c r="A123" s="904" t="s">
        <v>549</v>
      </c>
      <c r="B123" s="904"/>
      <c r="C123" s="904"/>
      <c r="D123" s="904"/>
    </row>
    <row r="124" ht="13.5" thickBot="1"/>
    <row r="125" spans="1:4" ht="15.75" thickBot="1">
      <c r="A125" s="596" t="s">
        <v>550</v>
      </c>
      <c r="B125" s="905" t="s">
        <v>551</v>
      </c>
      <c r="C125" s="906"/>
      <c r="D125" s="596" t="s">
        <v>552</v>
      </c>
    </row>
    <row r="126" spans="1:4" ht="15.75" thickBot="1">
      <c r="A126" s="907" t="s">
        <v>553</v>
      </c>
      <c r="B126" s="908"/>
      <c r="C126" s="908"/>
      <c r="D126" s="909"/>
    </row>
    <row r="127" spans="1:4" ht="13.5" thickBot="1">
      <c r="A127" s="83">
        <v>1</v>
      </c>
      <c r="B127" s="910" t="s">
        <v>554</v>
      </c>
      <c r="C127" s="911"/>
      <c r="D127" s="600" t="s">
        <v>675</v>
      </c>
    </row>
    <row r="128" spans="1:4" ht="13.5" thickBot="1">
      <c r="A128" s="912">
        <v>2</v>
      </c>
      <c r="B128" s="912" t="s">
        <v>555</v>
      </c>
      <c r="C128" s="601" t="s">
        <v>556</v>
      </c>
      <c r="D128" s="601" t="s">
        <v>557</v>
      </c>
    </row>
    <row r="129" spans="1:4" ht="12.75">
      <c r="A129" s="913"/>
      <c r="B129" s="913"/>
      <c r="C129" s="40" t="s">
        <v>558</v>
      </c>
      <c r="D129" s="40" t="s">
        <v>558</v>
      </c>
    </row>
    <row r="130" spans="1:4" ht="12.75">
      <c r="A130" s="913"/>
      <c r="B130" s="913"/>
      <c r="C130" s="43" t="s">
        <v>559</v>
      </c>
      <c r="D130" s="43"/>
    </row>
    <row r="131" spans="1:4" ht="12.75">
      <c r="A131" s="913"/>
      <c r="B131" s="913"/>
      <c r="C131" s="43" t="s">
        <v>560</v>
      </c>
      <c r="D131" s="43"/>
    </row>
    <row r="132" spans="1:4" ht="12.75">
      <c r="A132" s="913"/>
      <c r="B132" s="913"/>
      <c r="C132" s="43" t="s">
        <v>561</v>
      </c>
      <c r="D132" s="43"/>
    </row>
    <row r="133" spans="1:4" ht="12.75">
      <c r="A133" s="913"/>
      <c r="B133" s="913"/>
      <c r="C133" s="43" t="s">
        <v>562</v>
      </c>
      <c r="D133" s="43"/>
    </row>
    <row r="134" spans="1:4" ht="13.5" thickBot="1">
      <c r="A134" s="914"/>
      <c r="B134" s="914"/>
      <c r="C134" s="45" t="s">
        <v>563</v>
      </c>
      <c r="D134" s="45"/>
    </row>
    <row r="135" spans="1:4" ht="13.5" thickBot="1">
      <c r="A135" s="83">
        <v>3</v>
      </c>
      <c r="B135" s="910" t="s">
        <v>564</v>
      </c>
      <c r="C135" s="911"/>
      <c r="D135" s="82" t="s">
        <v>565</v>
      </c>
    </row>
    <row r="136" spans="1:4" ht="13.5" thickBot="1">
      <c r="A136" s="83">
        <v>4</v>
      </c>
      <c r="B136" s="910" t="s">
        <v>566</v>
      </c>
      <c r="C136" s="911"/>
      <c r="D136" s="82" t="s">
        <v>25</v>
      </c>
    </row>
    <row r="137" spans="1:4" ht="13.5" thickBot="1">
      <c r="A137" s="912">
        <v>5</v>
      </c>
      <c r="B137" s="912" t="s">
        <v>567</v>
      </c>
      <c r="C137" s="601" t="s">
        <v>556</v>
      </c>
      <c r="D137" s="601" t="s">
        <v>556</v>
      </c>
    </row>
    <row r="138" spans="1:4" ht="12.75">
      <c r="A138" s="913"/>
      <c r="B138" s="913"/>
      <c r="C138" s="40" t="s">
        <v>568</v>
      </c>
      <c r="D138" s="40"/>
    </row>
    <row r="139" spans="1:4" ht="13.5" thickBot="1">
      <c r="A139" s="914"/>
      <c r="B139" s="914"/>
      <c r="C139" s="45" t="s">
        <v>8</v>
      </c>
      <c r="D139" s="45" t="s">
        <v>8</v>
      </c>
    </row>
    <row r="140" spans="1:4" ht="13.5" thickBot="1">
      <c r="A140" s="83">
        <v>6</v>
      </c>
      <c r="B140" s="910" t="s">
        <v>569</v>
      </c>
      <c r="C140" s="911"/>
      <c r="D140" s="82"/>
    </row>
    <row r="141" spans="1:4" ht="12.75">
      <c r="A141" s="912">
        <v>7</v>
      </c>
      <c r="B141" s="912" t="s">
        <v>570</v>
      </c>
      <c r="C141" s="602" t="s">
        <v>556</v>
      </c>
      <c r="D141" s="602" t="s">
        <v>557</v>
      </c>
    </row>
    <row r="142" spans="1:4" ht="13.5" thickBot="1">
      <c r="A142" s="913"/>
      <c r="B142" s="913"/>
      <c r="C142" s="603" t="s">
        <v>571</v>
      </c>
      <c r="D142" s="603" t="s">
        <v>571</v>
      </c>
    </row>
    <row r="143" spans="1:4" ht="12.75">
      <c r="A143" s="913"/>
      <c r="B143" s="913"/>
      <c r="C143" s="34" t="s">
        <v>572</v>
      </c>
      <c r="D143" s="34" t="s">
        <v>572</v>
      </c>
    </row>
    <row r="144" spans="1:4" ht="12.75">
      <c r="A144" s="913"/>
      <c r="B144" s="913"/>
      <c r="C144" s="43" t="s">
        <v>573</v>
      </c>
      <c r="D144" s="43" t="s">
        <v>573</v>
      </c>
    </row>
    <row r="145" spans="1:4" ht="12.75">
      <c r="A145" s="913"/>
      <c r="B145" s="913"/>
      <c r="C145" s="43" t="s">
        <v>574</v>
      </c>
      <c r="D145" s="43"/>
    </row>
    <row r="146" spans="1:4" ht="12.75">
      <c r="A146" s="913"/>
      <c r="B146" s="913"/>
      <c r="C146" s="43" t="s">
        <v>575</v>
      </c>
      <c r="D146" s="43" t="s">
        <v>575</v>
      </c>
    </row>
    <row r="147" spans="1:4" ht="13.5" thickBot="1">
      <c r="A147" s="914"/>
      <c r="B147" s="914"/>
      <c r="C147" s="45" t="s">
        <v>576</v>
      </c>
      <c r="D147" s="45"/>
    </row>
    <row r="148" spans="1:4" ht="12.75">
      <c r="A148" s="912">
        <v>8</v>
      </c>
      <c r="B148" s="912" t="s">
        <v>577</v>
      </c>
      <c r="C148" s="604" t="s">
        <v>556</v>
      </c>
      <c r="D148" s="604"/>
    </row>
    <row r="149" spans="1:4" ht="13.5" thickBot="1">
      <c r="A149" s="913"/>
      <c r="B149" s="913"/>
      <c r="C149" s="605" t="s">
        <v>571</v>
      </c>
      <c r="D149" s="605" t="s">
        <v>571</v>
      </c>
    </row>
    <row r="150" spans="1:4" ht="12.75">
      <c r="A150" s="913"/>
      <c r="B150" s="913"/>
      <c r="C150" s="34" t="s">
        <v>578</v>
      </c>
      <c r="D150" s="34"/>
    </row>
    <row r="151" spans="1:4" ht="12.75">
      <c r="A151" s="913"/>
      <c r="B151" s="913"/>
      <c r="C151" s="43" t="s">
        <v>579</v>
      </c>
      <c r="D151" s="43"/>
    </row>
    <row r="152" spans="1:4" ht="12.75">
      <c r="A152" s="913"/>
      <c r="B152" s="913"/>
      <c r="C152" s="43" t="s">
        <v>580</v>
      </c>
      <c r="D152" s="43" t="s">
        <v>580</v>
      </c>
    </row>
    <row r="153" spans="1:4" ht="12.75" customHeight="1">
      <c r="A153" s="913"/>
      <c r="B153" s="913"/>
      <c r="C153" s="43" t="s">
        <v>581</v>
      </c>
      <c r="D153" s="43" t="s">
        <v>581</v>
      </c>
    </row>
    <row r="154" spans="1:4" ht="12.75" customHeight="1">
      <c r="A154" s="913"/>
      <c r="B154" s="913"/>
      <c r="C154" s="43" t="s">
        <v>582</v>
      </c>
      <c r="D154" s="43" t="s">
        <v>582</v>
      </c>
    </row>
    <row r="155" spans="1:4" ht="12.75" customHeight="1">
      <c r="A155" s="913"/>
      <c r="B155" s="913"/>
      <c r="C155" s="43" t="s">
        <v>583</v>
      </c>
      <c r="D155" s="43"/>
    </row>
    <row r="156" spans="1:4" ht="12.75" customHeight="1">
      <c r="A156" s="913"/>
      <c r="B156" s="913"/>
      <c r="C156" s="43" t="s">
        <v>584</v>
      </c>
      <c r="D156" s="43" t="s">
        <v>584</v>
      </c>
    </row>
    <row r="157" spans="1:4" ht="13.5" customHeight="1">
      <c r="A157" s="913"/>
      <c r="B157" s="913"/>
      <c r="C157" s="43" t="s">
        <v>585</v>
      </c>
      <c r="D157" s="43"/>
    </row>
    <row r="158" spans="1:4" ht="12.75" customHeight="1">
      <c r="A158" s="913"/>
      <c r="B158" s="913"/>
      <c r="C158" s="43" t="s">
        <v>586</v>
      </c>
      <c r="D158" s="43" t="s">
        <v>586</v>
      </c>
    </row>
    <row r="159" spans="1:4" ht="13.5" customHeight="1" thickBot="1">
      <c r="A159" s="914"/>
      <c r="B159" s="914"/>
      <c r="C159" s="45" t="s">
        <v>587</v>
      </c>
      <c r="D159" s="45" t="s">
        <v>587</v>
      </c>
    </row>
    <row r="160" spans="1:4" ht="13.5" customHeight="1" thickBot="1">
      <c r="A160" s="912">
        <v>9</v>
      </c>
      <c r="B160" s="912" t="s">
        <v>588</v>
      </c>
      <c r="C160" s="601" t="s">
        <v>556</v>
      </c>
      <c r="D160" s="601" t="s">
        <v>557</v>
      </c>
    </row>
    <row r="161" spans="1:4" ht="12.75" customHeight="1">
      <c r="A161" s="913"/>
      <c r="B161" s="913"/>
      <c r="C161" s="34" t="s">
        <v>581</v>
      </c>
      <c r="D161" s="34"/>
    </row>
    <row r="162" spans="1:4" ht="13.5" customHeight="1">
      <c r="A162" s="913"/>
      <c r="B162" s="913"/>
      <c r="C162" s="43" t="s">
        <v>589</v>
      </c>
      <c r="D162" s="43" t="s">
        <v>589</v>
      </c>
    </row>
    <row r="163" spans="1:4" ht="12.75" customHeight="1">
      <c r="A163" s="913"/>
      <c r="B163" s="913"/>
      <c r="C163" s="43" t="s">
        <v>590</v>
      </c>
      <c r="D163" s="43"/>
    </row>
    <row r="164" spans="1:4" ht="13.5" customHeight="1" thickBot="1">
      <c r="A164" s="914"/>
      <c r="B164" s="914"/>
      <c r="C164" s="45" t="s">
        <v>591</v>
      </c>
      <c r="D164" s="45"/>
    </row>
    <row r="165" spans="1:4" ht="13.5" customHeight="1" thickBot="1">
      <c r="A165" s="83">
        <v>10</v>
      </c>
      <c r="B165" s="910" t="s">
        <v>592</v>
      </c>
      <c r="C165" s="911"/>
      <c r="D165" s="82" t="s">
        <v>593</v>
      </c>
    </row>
    <row r="166" spans="1:4" ht="15.75" thickBot="1">
      <c r="A166" s="907" t="s">
        <v>594</v>
      </c>
      <c r="B166" s="908"/>
      <c r="C166" s="908"/>
      <c r="D166" s="909"/>
    </row>
    <row r="167" spans="1:5" ht="234.75" customHeight="1" thickBot="1">
      <c r="A167" s="83">
        <v>11</v>
      </c>
      <c r="B167" s="910" t="s">
        <v>595</v>
      </c>
      <c r="C167" s="911"/>
      <c r="D167" s="620" t="s">
        <v>676</v>
      </c>
      <c r="E167" s="619"/>
    </row>
    <row r="168" spans="1:4" ht="42.75" customHeight="1" thickBot="1">
      <c r="A168" s="912">
        <v>12</v>
      </c>
      <c r="B168" s="912" t="s">
        <v>596</v>
      </c>
      <c r="C168" s="606" t="s">
        <v>556</v>
      </c>
      <c r="D168" s="607" t="s">
        <v>557</v>
      </c>
    </row>
    <row r="169" spans="1:4" ht="12.75">
      <c r="A169" s="913"/>
      <c r="B169" s="913"/>
      <c r="C169" s="34" t="s">
        <v>597</v>
      </c>
      <c r="D169" s="34"/>
    </row>
    <row r="170" spans="1:4" ht="12.75">
      <c r="A170" s="913"/>
      <c r="B170" s="913"/>
      <c r="C170" s="43" t="s">
        <v>598</v>
      </c>
      <c r="D170" s="43" t="s">
        <v>598</v>
      </c>
    </row>
    <row r="171" spans="1:4" ht="13.5" thickBot="1">
      <c r="A171" s="914"/>
      <c r="B171" s="914"/>
      <c r="C171" s="45" t="s">
        <v>599</v>
      </c>
      <c r="D171" s="45"/>
    </row>
    <row r="172" spans="1:4" ht="13.5" thickBot="1">
      <c r="A172" s="912">
        <v>13</v>
      </c>
      <c r="B172" s="912" t="s">
        <v>600</v>
      </c>
      <c r="C172" s="606" t="s">
        <v>556</v>
      </c>
      <c r="D172" s="607" t="s">
        <v>557</v>
      </c>
    </row>
    <row r="173" spans="1:4" ht="12.75">
      <c r="A173" s="913"/>
      <c r="B173" s="913"/>
      <c r="C173" s="34" t="s">
        <v>601</v>
      </c>
      <c r="D173" s="34" t="s">
        <v>601</v>
      </c>
    </row>
    <row r="174" spans="1:4" ht="12.75">
      <c r="A174" s="913"/>
      <c r="B174" s="913"/>
      <c r="C174" s="43" t="s">
        <v>602</v>
      </c>
      <c r="D174" s="43"/>
    </row>
    <row r="175" spans="1:4" ht="12.75">
      <c r="A175" s="913"/>
      <c r="B175" s="913"/>
      <c r="C175" s="43" t="s">
        <v>603</v>
      </c>
      <c r="D175" s="43"/>
    </row>
    <row r="176" spans="1:4" ht="12.75">
      <c r="A176" s="913"/>
      <c r="B176" s="913"/>
      <c r="C176" s="43" t="s">
        <v>604</v>
      </c>
      <c r="D176" s="43"/>
    </row>
    <row r="177" spans="1:4" ht="12.75">
      <c r="A177" s="913"/>
      <c r="B177" s="913"/>
      <c r="C177" s="43" t="s">
        <v>605</v>
      </c>
      <c r="D177" s="43"/>
    </row>
    <row r="178" spans="1:4" ht="12.75">
      <c r="A178" s="913"/>
      <c r="B178" s="913"/>
      <c r="C178" s="43" t="s">
        <v>606</v>
      </c>
      <c r="D178" s="43"/>
    </row>
    <row r="179" spans="1:4" ht="13.5" thickBot="1">
      <c r="A179" s="914"/>
      <c r="B179" s="914"/>
      <c r="C179" s="45" t="s">
        <v>607</v>
      </c>
      <c r="D179" s="45"/>
    </row>
    <row r="180" spans="1:4" ht="13.5" thickBot="1">
      <c r="A180" s="83">
        <v>14</v>
      </c>
      <c r="B180" s="910" t="s">
        <v>608</v>
      </c>
      <c r="C180" s="911"/>
      <c r="D180" s="82" t="s">
        <v>609</v>
      </c>
    </row>
    <row r="181" spans="1:4" ht="13.5" thickBot="1">
      <c r="A181" s="83">
        <v>15</v>
      </c>
      <c r="B181" s="910" t="s">
        <v>610</v>
      </c>
      <c r="C181" s="911"/>
      <c r="D181" s="608">
        <v>42005</v>
      </c>
    </row>
    <row r="182" spans="1:4" ht="13.5" thickBot="1">
      <c r="A182" s="83">
        <v>16</v>
      </c>
      <c r="B182" s="910" t="s">
        <v>611</v>
      </c>
      <c r="C182" s="911"/>
      <c r="D182" s="608">
        <v>42369</v>
      </c>
    </row>
    <row r="183" spans="1:4" ht="15.75" thickBot="1">
      <c r="A183" s="907" t="s">
        <v>612</v>
      </c>
      <c r="B183" s="908"/>
      <c r="C183" s="908"/>
      <c r="D183" s="909"/>
    </row>
    <row r="184" spans="1:4" ht="13.5" thickBot="1">
      <c r="A184" s="83">
        <v>17</v>
      </c>
      <c r="B184" s="910" t="s">
        <v>613</v>
      </c>
      <c r="C184" s="911"/>
      <c r="D184" s="230"/>
    </row>
    <row r="185" spans="1:4" ht="16.5" thickBot="1">
      <c r="A185" s="83">
        <v>18</v>
      </c>
      <c r="B185" s="910" t="s">
        <v>614</v>
      </c>
      <c r="C185" s="911"/>
      <c r="D185" s="610">
        <v>13862</v>
      </c>
    </row>
    <row r="186" spans="1:4" ht="16.5" thickBot="1">
      <c r="A186" s="83">
        <v>19</v>
      </c>
      <c r="B186" s="910" t="s">
        <v>615</v>
      </c>
      <c r="C186" s="911"/>
      <c r="D186" s="610">
        <v>0</v>
      </c>
    </row>
    <row r="187" spans="1:4" ht="16.5" thickBot="1">
      <c r="A187" s="83">
        <v>20</v>
      </c>
      <c r="B187" s="910" t="s">
        <v>616</v>
      </c>
      <c r="C187" s="911"/>
      <c r="D187" s="610">
        <v>0</v>
      </c>
    </row>
    <row r="188" spans="1:4" ht="16.5" thickBot="1">
      <c r="A188" s="83">
        <v>21</v>
      </c>
      <c r="B188" s="910" t="s">
        <v>617</v>
      </c>
      <c r="C188" s="911"/>
      <c r="D188" s="610">
        <v>0</v>
      </c>
    </row>
    <row r="189" spans="1:4" ht="16.5" thickBot="1">
      <c r="A189" s="83">
        <v>22</v>
      </c>
      <c r="B189" s="910" t="s">
        <v>618</v>
      </c>
      <c r="C189" s="911"/>
      <c r="D189" s="610">
        <v>0</v>
      </c>
    </row>
    <row r="190" spans="1:4" ht="16.5" thickBot="1">
      <c r="A190" s="83">
        <v>23</v>
      </c>
      <c r="B190" s="910" t="s">
        <v>619</v>
      </c>
      <c r="C190" s="911"/>
      <c r="D190" s="610">
        <v>0</v>
      </c>
    </row>
    <row r="191" spans="1:4" ht="16.5" thickBot="1">
      <c r="A191" s="83">
        <v>24</v>
      </c>
      <c r="B191" s="915" t="s">
        <v>620</v>
      </c>
      <c r="C191" s="916"/>
      <c r="D191" s="610">
        <v>13862</v>
      </c>
    </row>
    <row r="192" spans="1:4" ht="16.5" thickBot="1">
      <c r="A192" s="83">
        <v>25</v>
      </c>
      <c r="B192" s="910" t="s">
        <v>621</v>
      </c>
      <c r="C192" s="911"/>
      <c r="D192" s="610">
        <v>14595</v>
      </c>
    </row>
    <row r="193" spans="1:4" ht="16.5" thickBot="1">
      <c r="A193" s="83">
        <v>26</v>
      </c>
      <c r="B193" s="910" t="s">
        <v>622</v>
      </c>
      <c r="C193" s="911"/>
      <c r="D193" s="610">
        <v>15633</v>
      </c>
    </row>
    <row r="194" spans="1:4" ht="13.5" thickBot="1">
      <c r="A194" s="917" t="s">
        <v>623</v>
      </c>
      <c r="B194" s="918"/>
      <c r="C194" s="918"/>
      <c r="D194" s="919"/>
    </row>
    <row r="195" spans="1:4" ht="13.5" thickBot="1">
      <c r="A195" s="83">
        <v>27</v>
      </c>
      <c r="B195" s="910" t="s">
        <v>624</v>
      </c>
      <c r="C195" s="911"/>
      <c r="D195" s="85" t="s">
        <v>625</v>
      </c>
    </row>
    <row r="196" spans="1:4" ht="230.25" thickBot="1">
      <c r="A196" s="83">
        <v>28</v>
      </c>
      <c r="B196" s="910" t="s">
        <v>626</v>
      </c>
      <c r="C196" s="911"/>
      <c r="D196" s="613" t="s">
        <v>674</v>
      </c>
    </row>
    <row r="197" spans="1:4" ht="345.75" thickBot="1">
      <c r="A197" s="83">
        <v>29</v>
      </c>
      <c r="B197" s="910" t="s">
        <v>627</v>
      </c>
      <c r="C197" s="911"/>
      <c r="D197" s="618" t="s">
        <v>673</v>
      </c>
    </row>
    <row r="198" spans="1:4" ht="150.75" thickBot="1">
      <c r="A198" s="83">
        <v>30</v>
      </c>
      <c r="B198" s="910" t="s">
        <v>628</v>
      </c>
      <c r="C198" s="911"/>
      <c r="D198" s="611" t="s">
        <v>671</v>
      </c>
    </row>
    <row r="199" spans="1:4" ht="15.75" thickBot="1">
      <c r="A199" s="907" t="s">
        <v>629</v>
      </c>
      <c r="B199" s="908"/>
      <c r="C199" s="908"/>
      <c r="D199" s="909"/>
    </row>
    <row r="200" spans="1:4" ht="13.5" thickBot="1">
      <c r="A200" s="912">
        <v>31</v>
      </c>
      <c r="B200" s="912" t="s">
        <v>630</v>
      </c>
      <c r="C200" s="601" t="s">
        <v>556</v>
      </c>
      <c r="D200" s="601" t="s">
        <v>557</v>
      </c>
    </row>
    <row r="201" spans="1:4" ht="12.75">
      <c r="A201" s="913"/>
      <c r="B201" s="913"/>
      <c r="C201" s="34" t="s">
        <v>631</v>
      </c>
      <c r="D201" s="34"/>
    </row>
    <row r="202" spans="1:4" ht="12.75">
      <c r="A202" s="913"/>
      <c r="B202" s="913"/>
      <c r="C202" s="43" t="s">
        <v>632</v>
      </c>
      <c r="D202" s="43"/>
    </row>
    <row r="203" spans="1:4" ht="12.75">
      <c r="A203" s="913"/>
      <c r="B203" s="913"/>
      <c r="C203" s="43" t="s">
        <v>633</v>
      </c>
      <c r="D203" s="43" t="s">
        <v>633</v>
      </c>
    </row>
    <row r="204" spans="1:4" ht="12.75">
      <c r="A204" s="913"/>
      <c r="B204" s="913"/>
      <c r="C204" s="43" t="s">
        <v>634</v>
      </c>
      <c r="D204" s="43"/>
    </row>
    <row r="205" spans="1:4" ht="13.5" thickBot="1">
      <c r="A205" s="914"/>
      <c r="B205" s="914"/>
      <c r="C205" s="45" t="s">
        <v>635</v>
      </c>
      <c r="D205" s="45"/>
    </row>
    <row r="206" spans="1:4" ht="13.5" thickBot="1">
      <c r="A206" s="912">
        <v>32</v>
      </c>
      <c r="B206" s="912" t="s">
        <v>636</v>
      </c>
      <c r="C206" s="601" t="s">
        <v>556</v>
      </c>
      <c r="D206" s="601" t="s">
        <v>557</v>
      </c>
    </row>
    <row r="207" spans="1:4" ht="12.75">
      <c r="A207" s="913"/>
      <c r="B207" s="913"/>
      <c r="C207" s="34" t="s">
        <v>637</v>
      </c>
      <c r="D207" s="34"/>
    </row>
    <row r="208" spans="1:4" ht="12.75">
      <c r="A208" s="913"/>
      <c r="B208" s="913"/>
      <c r="C208" s="43" t="s">
        <v>638</v>
      </c>
      <c r="D208" s="43" t="s">
        <v>638</v>
      </c>
    </row>
    <row r="209" spans="1:4" ht="12.75">
      <c r="A209" s="913"/>
      <c r="B209" s="913"/>
      <c r="C209" s="43" t="s">
        <v>639</v>
      </c>
      <c r="D209" s="43"/>
    </row>
    <row r="210" spans="1:4" ht="12.75">
      <c r="A210" s="913"/>
      <c r="B210" s="913"/>
      <c r="C210" s="43" t="s">
        <v>640</v>
      </c>
      <c r="D210" s="43"/>
    </row>
    <row r="211" spans="1:4" ht="12.75">
      <c r="A211" s="913"/>
      <c r="B211" s="913"/>
      <c r="C211" s="43" t="s">
        <v>641</v>
      </c>
      <c r="D211" s="43"/>
    </row>
    <row r="212" spans="1:4" ht="12.75">
      <c r="A212" s="913"/>
      <c r="B212" s="913"/>
      <c r="C212" s="43" t="s">
        <v>642</v>
      </c>
      <c r="D212" s="43"/>
    </row>
    <row r="213" spans="1:4" ht="12.75">
      <c r="A213" s="913"/>
      <c r="B213" s="913"/>
      <c r="C213" s="43" t="s">
        <v>643</v>
      </c>
      <c r="D213" s="43"/>
    </row>
    <row r="214" spans="1:4" ht="12.75">
      <c r="A214" s="913"/>
      <c r="B214" s="913"/>
      <c r="C214" s="43" t="s">
        <v>644</v>
      </c>
      <c r="D214" s="43"/>
    </row>
    <row r="215" spans="1:4" ht="12.75">
      <c r="A215" s="913"/>
      <c r="B215" s="913"/>
      <c r="C215" s="43" t="s">
        <v>645</v>
      </c>
      <c r="D215" s="43"/>
    </row>
    <row r="216" spans="1:4" ht="12.75">
      <c r="A216" s="913"/>
      <c r="B216" s="913"/>
      <c r="C216" s="43" t="s">
        <v>646</v>
      </c>
      <c r="D216" s="43"/>
    </row>
    <row r="217" spans="1:4" ht="12.75">
      <c r="A217" s="913"/>
      <c r="B217" s="913"/>
      <c r="C217" s="43" t="s">
        <v>647</v>
      </c>
      <c r="D217" s="43"/>
    </row>
    <row r="218" spans="1:4" ht="13.5" thickBot="1">
      <c r="A218" s="914"/>
      <c r="B218" s="914"/>
      <c r="C218" s="45" t="s">
        <v>648</v>
      </c>
      <c r="D218" s="45"/>
    </row>
    <row r="219" spans="1:4" ht="13.5" thickBot="1">
      <c r="A219" s="912">
        <v>33</v>
      </c>
      <c r="B219" s="912" t="s">
        <v>649</v>
      </c>
      <c r="C219" s="606" t="s">
        <v>556</v>
      </c>
      <c r="D219" s="606" t="s">
        <v>557</v>
      </c>
    </row>
    <row r="220" spans="1:4" ht="12.75">
      <c r="A220" s="913"/>
      <c r="B220" s="913"/>
      <c r="C220" s="34" t="s">
        <v>650</v>
      </c>
      <c r="D220" s="34"/>
    </row>
    <row r="221" spans="1:4" ht="12.75">
      <c r="A221" s="913"/>
      <c r="B221" s="913"/>
      <c r="C221" s="43" t="s">
        <v>651</v>
      </c>
      <c r="D221" s="43"/>
    </row>
    <row r="222" spans="1:4" ht="12.75">
      <c r="A222" s="913"/>
      <c r="B222" s="913"/>
      <c r="C222" s="43" t="s">
        <v>652</v>
      </c>
      <c r="D222" s="43"/>
    </row>
    <row r="223" spans="1:4" ht="12.75">
      <c r="A223" s="913"/>
      <c r="B223" s="913"/>
      <c r="C223" s="43" t="s">
        <v>653</v>
      </c>
      <c r="D223" s="43"/>
    </row>
    <row r="224" spans="1:4" ht="12.75">
      <c r="A224" s="913"/>
      <c r="B224" s="913"/>
      <c r="C224" s="43" t="s">
        <v>654</v>
      </c>
      <c r="D224" s="43"/>
    </row>
    <row r="225" spans="1:4" ht="12.75">
      <c r="A225" s="913"/>
      <c r="B225" s="913"/>
      <c r="C225" s="43" t="s">
        <v>655</v>
      </c>
      <c r="D225" s="43"/>
    </row>
    <row r="226" spans="1:4" ht="12.75">
      <c r="A226" s="913"/>
      <c r="B226" s="913"/>
      <c r="C226" s="43" t="s">
        <v>656</v>
      </c>
      <c r="D226" s="43"/>
    </row>
    <row r="227" spans="1:4" ht="12.75">
      <c r="A227" s="913"/>
      <c r="B227" s="913"/>
      <c r="C227" s="43" t="s">
        <v>657</v>
      </c>
      <c r="D227" s="43"/>
    </row>
    <row r="228" spans="1:4" ht="12.75">
      <c r="A228" s="913"/>
      <c r="B228" s="913"/>
      <c r="C228" s="43" t="s">
        <v>658</v>
      </c>
      <c r="D228" s="43"/>
    </row>
    <row r="229" spans="1:4" ht="12.75">
      <c r="A229" s="913"/>
      <c r="B229" s="913"/>
      <c r="C229" s="43" t="s">
        <v>659</v>
      </c>
      <c r="D229" s="43"/>
    </row>
    <row r="230" spans="1:4" ht="12.75">
      <c r="A230" s="913"/>
      <c r="B230" s="913"/>
      <c r="C230" s="43" t="s">
        <v>660</v>
      </c>
      <c r="D230" s="43"/>
    </row>
    <row r="231" spans="1:4" ht="12.75">
      <c r="A231" s="913"/>
      <c r="B231" s="913"/>
      <c r="C231" s="43" t="s">
        <v>661</v>
      </c>
      <c r="D231" s="43"/>
    </row>
    <row r="232" spans="1:4" ht="13.5" thickBot="1">
      <c r="A232" s="914"/>
      <c r="B232" s="914"/>
      <c r="C232" s="45" t="s">
        <v>662</v>
      </c>
      <c r="D232" s="45"/>
    </row>
    <row r="233" spans="1:4" ht="30.75" thickBot="1">
      <c r="A233" s="83">
        <v>34</v>
      </c>
      <c r="B233" s="910" t="s">
        <v>663</v>
      </c>
      <c r="C233" s="911"/>
      <c r="D233" s="611" t="s">
        <v>664</v>
      </c>
    </row>
    <row r="234" spans="1:4" ht="15.75" thickBot="1">
      <c r="A234" s="83">
        <v>35</v>
      </c>
      <c r="B234" s="910" t="s">
        <v>665</v>
      </c>
      <c r="C234" s="911"/>
      <c r="D234" s="612">
        <v>36000</v>
      </c>
    </row>
    <row r="235" spans="1:4" ht="15.75" thickBot="1">
      <c r="A235" s="83">
        <v>36</v>
      </c>
      <c r="B235" s="910" t="s">
        <v>666</v>
      </c>
      <c r="C235" s="911"/>
      <c r="D235" s="611" t="s">
        <v>667</v>
      </c>
    </row>
    <row r="237" spans="2:5" ht="12.75" customHeight="1">
      <c r="B237" s="920" t="s">
        <v>668</v>
      </c>
      <c r="C237" s="920"/>
      <c r="D237" s="920"/>
      <c r="E237" s="920"/>
    </row>
    <row r="263" ht="44.25" customHeight="1"/>
  </sheetData>
  <sheetProtection/>
  <mergeCells count="108">
    <mergeCell ref="B234:C234"/>
    <mergeCell ref="B235:C235"/>
    <mergeCell ref="A199:D199"/>
    <mergeCell ref="A200:A205"/>
    <mergeCell ref="B200:B205"/>
    <mergeCell ref="A206:A218"/>
    <mergeCell ref="B206:B218"/>
    <mergeCell ref="A219:A232"/>
    <mergeCell ref="B219:B232"/>
    <mergeCell ref="B187:C187"/>
    <mergeCell ref="B188:C188"/>
    <mergeCell ref="B189:C189"/>
    <mergeCell ref="B190:C190"/>
    <mergeCell ref="B191:C191"/>
    <mergeCell ref="B233:C233"/>
    <mergeCell ref="B195:C195"/>
    <mergeCell ref="B196:C196"/>
    <mergeCell ref="B197:C197"/>
    <mergeCell ref="B198:C198"/>
    <mergeCell ref="B192:C192"/>
    <mergeCell ref="B193:C193"/>
    <mergeCell ref="A194:D194"/>
    <mergeCell ref="B180:C180"/>
    <mergeCell ref="B181:C181"/>
    <mergeCell ref="B182:C182"/>
    <mergeCell ref="A183:D183"/>
    <mergeCell ref="B184:C184"/>
    <mergeCell ref="B185:C185"/>
    <mergeCell ref="B186:C186"/>
    <mergeCell ref="B165:C165"/>
    <mergeCell ref="A166:D166"/>
    <mergeCell ref="B167:C167"/>
    <mergeCell ref="A168:A171"/>
    <mergeCell ref="B168:B171"/>
    <mergeCell ref="A172:A179"/>
    <mergeCell ref="B172:B179"/>
    <mergeCell ref="A141:A147"/>
    <mergeCell ref="B141:B147"/>
    <mergeCell ref="A148:A159"/>
    <mergeCell ref="B148:B159"/>
    <mergeCell ref="A160:A164"/>
    <mergeCell ref="B160:B164"/>
    <mergeCell ref="B128:B134"/>
    <mergeCell ref="B135:C135"/>
    <mergeCell ref="B136:C136"/>
    <mergeCell ref="A137:A139"/>
    <mergeCell ref="B137:B139"/>
    <mergeCell ref="B140:C140"/>
    <mergeCell ref="A123:D123"/>
    <mergeCell ref="B237:E237"/>
    <mergeCell ref="B111:C111"/>
    <mergeCell ref="B112:C112"/>
    <mergeCell ref="B113:C113"/>
    <mergeCell ref="A116:D116"/>
    <mergeCell ref="B125:C125"/>
    <mergeCell ref="A126:D126"/>
    <mergeCell ref="B127:C127"/>
    <mergeCell ref="A128:A134"/>
    <mergeCell ref="A77:D77"/>
    <mergeCell ref="A78:A83"/>
    <mergeCell ref="B78:B83"/>
    <mergeCell ref="A84:A96"/>
    <mergeCell ref="B84:B96"/>
    <mergeCell ref="A97:A110"/>
    <mergeCell ref="B97:B110"/>
    <mergeCell ref="B71:C71"/>
    <mergeCell ref="A72:D72"/>
    <mergeCell ref="B73:C73"/>
    <mergeCell ref="B74:C74"/>
    <mergeCell ref="B75:C75"/>
    <mergeCell ref="B76:C76"/>
    <mergeCell ref="B65:C65"/>
    <mergeCell ref="B66:C66"/>
    <mergeCell ref="B67:C67"/>
    <mergeCell ref="B68:C68"/>
    <mergeCell ref="B69:C69"/>
    <mergeCell ref="B70:C70"/>
    <mergeCell ref="B59:C59"/>
    <mergeCell ref="B60:C60"/>
    <mergeCell ref="A61:D61"/>
    <mergeCell ref="B62:C62"/>
    <mergeCell ref="B63:C63"/>
    <mergeCell ref="B64:C64"/>
    <mergeCell ref="B45:C45"/>
    <mergeCell ref="A46:A49"/>
    <mergeCell ref="B46:B49"/>
    <mergeCell ref="A50:A57"/>
    <mergeCell ref="B50:B57"/>
    <mergeCell ref="B58:C58"/>
    <mergeCell ref="A26:A37"/>
    <mergeCell ref="B26:B37"/>
    <mergeCell ref="A38:A42"/>
    <mergeCell ref="B38:B42"/>
    <mergeCell ref="B43:C43"/>
    <mergeCell ref="A44:D44"/>
    <mergeCell ref="B13:C13"/>
    <mergeCell ref="B14:C14"/>
    <mergeCell ref="A15:A17"/>
    <mergeCell ref="B15:B17"/>
    <mergeCell ref="B18:C18"/>
    <mergeCell ref="A19:A25"/>
    <mergeCell ref="B19:B25"/>
    <mergeCell ref="A1:D1"/>
    <mergeCell ref="B3:C3"/>
    <mergeCell ref="A4:D4"/>
    <mergeCell ref="B5:C5"/>
    <mergeCell ref="A6:A12"/>
    <mergeCell ref="B6:B12"/>
  </mergeCells>
  <printOptions/>
  <pageMargins left="0.31496062992125984" right="0.11811023622047245" top="0.15748031496062992" bottom="0.15748031496062992" header="0.31496062992125984" footer="0.31496062992125984"/>
  <pageSetup horizontalDpi="600" verticalDpi="600" orientation="portrait" paperSize="9" scale="65" r:id="rId2"/>
  <legacyDrawing r:id="rId1"/>
</worksheet>
</file>

<file path=xl/worksheets/sheet10.xml><?xml version="1.0" encoding="utf-8"?>
<worksheet xmlns="http://schemas.openxmlformats.org/spreadsheetml/2006/main" xmlns:r="http://schemas.openxmlformats.org/officeDocument/2006/relationships">
  <sheetPr>
    <tabColor rgb="FFFFFF00"/>
  </sheetPr>
  <dimension ref="A1:AF64"/>
  <sheetViews>
    <sheetView zoomScalePageLayoutView="0" workbookViewId="0" topLeftCell="A33">
      <selection activeCell="S61" sqref="S61"/>
    </sheetView>
  </sheetViews>
  <sheetFormatPr defaultColWidth="9.140625" defaultRowHeight="12.75"/>
  <cols>
    <col min="1" max="1" width="11.140625" style="0" customWidth="1"/>
    <col min="2" max="2" width="12.28125" style="0" customWidth="1"/>
    <col min="3" max="3" width="10.8515625" style="0" customWidth="1"/>
    <col min="4" max="4" width="7.421875" style="0" customWidth="1"/>
    <col min="5" max="5" width="10.7109375" style="0" customWidth="1"/>
    <col min="6" max="6" width="26.421875" style="0" customWidth="1"/>
    <col min="7" max="13" width="9.140625" style="0" hidden="1" customWidth="1"/>
    <col min="14" max="14" width="12.8515625" style="0" hidden="1" customWidth="1"/>
    <col min="15" max="15" width="14.140625" style="0" hidden="1" customWidth="1"/>
    <col min="16" max="16" width="13.7109375" style="0" hidden="1" customWidth="1"/>
    <col min="17" max="17" width="13.28125" style="0" hidden="1" customWidth="1"/>
    <col min="18" max="19" width="13.140625" style="0" customWidth="1"/>
    <col min="20" max="20" width="13.421875" style="0" customWidth="1"/>
    <col min="21" max="22" width="13.57421875" style="0" customWidth="1"/>
    <col min="23" max="23" width="10.7109375" style="0" hidden="1" customWidth="1"/>
    <col min="24" max="24" width="13.00390625" style="0" customWidth="1"/>
    <col min="25" max="25" width="12.421875" style="0" customWidth="1"/>
    <col min="26" max="26" width="11.421875" style="0" customWidth="1"/>
    <col min="27" max="27" width="10.7109375" style="0" hidden="1" customWidth="1"/>
    <col min="28" max="28" width="12.57421875" style="0" customWidth="1"/>
    <col min="29" max="29" width="13.28125" style="0" customWidth="1"/>
    <col min="30" max="30" width="12.8515625" style="0" customWidth="1"/>
    <col min="31" max="31" width="10.7109375" style="0" hidden="1" customWidth="1"/>
    <col min="32" max="32" width="0.13671875" style="0" customWidth="1"/>
  </cols>
  <sheetData>
    <row r="1" spans="1:32" ht="13.5" thickBot="1">
      <c r="A1" s="3" t="s">
        <v>156</v>
      </c>
      <c r="B1" s="3"/>
      <c r="C1" s="3"/>
      <c r="D1" s="3"/>
      <c r="E1" s="3"/>
      <c r="F1" s="3"/>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row>
    <row r="2" spans="1:32" ht="21.75" customHeight="1" thickBot="1">
      <c r="A2" s="1254" t="s">
        <v>25</v>
      </c>
      <c r="B2" s="1274"/>
      <c r="C2" s="1274"/>
      <c r="D2" s="1274"/>
      <c r="E2" s="1274"/>
      <c r="F2" s="1275"/>
      <c r="G2" s="7">
        <v>2006</v>
      </c>
      <c r="H2" s="7">
        <v>2007</v>
      </c>
      <c r="I2" s="7" t="s">
        <v>52</v>
      </c>
      <c r="J2" s="7" t="s">
        <v>157</v>
      </c>
      <c r="K2" s="7" t="s">
        <v>158</v>
      </c>
      <c r="L2" s="7" t="s">
        <v>53</v>
      </c>
      <c r="M2" s="7" t="s">
        <v>15</v>
      </c>
      <c r="N2" s="516" t="s">
        <v>145</v>
      </c>
      <c r="O2" s="1276" t="s">
        <v>213</v>
      </c>
      <c r="P2" s="1277"/>
      <c r="Q2" s="1277"/>
      <c r="R2" s="1278"/>
      <c r="S2" s="863" t="s">
        <v>223</v>
      </c>
      <c r="T2" s="1276" t="s">
        <v>486</v>
      </c>
      <c r="U2" s="1277"/>
      <c r="V2" s="1277"/>
      <c r="W2" s="1278"/>
      <c r="X2" s="1276" t="s">
        <v>521</v>
      </c>
      <c r="Y2" s="1277"/>
      <c r="Z2" s="1277"/>
      <c r="AA2" s="1278"/>
      <c r="AB2" s="1276" t="s">
        <v>716</v>
      </c>
      <c r="AC2" s="1277"/>
      <c r="AD2" s="1277"/>
      <c r="AE2" s="1278"/>
      <c r="AF2" s="1250" t="s">
        <v>533</v>
      </c>
    </row>
    <row r="3" spans="1:32" ht="48" thickBot="1">
      <c r="A3" s="1279" t="s">
        <v>738</v>
      </c>
      <c r="B3" s="1280"/>
      <c r="C3" s="1280"/>
      <c r="D3" s="1280"/>
      <c r="E3" s="1280"/>
      <c r="F3" s="1281"/>
      <c r="G3" s="9" t="s">
        <v>159</v>
      </c>
      <c r="H3" s="9" t="s">
        <v>159</v>
      </c>
      <c r="I3" s="160" t="s">
        <v>159</v>
      </c>
      <c r="J3" s="218" t="s">
        <v>159</v>
      </c>
      <c r="K3" s="218" t="s">
        <v>159</v>
      </c>
      <c r="L3" s="218" t="s">
        <v>159</v>
      </c>
      <c r="M3" s="218" t="s">
        <v>159</v>
      </c>
      <c r="N3" s="545" t="s">
        <v>159</v>
      </c>
      <c r="O3" s="864" t="s">
        <v>130</v>
      </c>
      <c r="P3" s="865" t="s">
        <v>129</v>
      </c>
      <c r="Q3" s="866" t="s">
        <v>131</v>
      </c>
      <c r="R3" s="867" t="s">
        <v>159</v>
      </c>
      <c r="S3" s="867" t="s">
        <v>159</v>
      </c>
      <c r="T3" s="864" t="s">
        <v>130</v>
      </c>
      <c r="U3" s="868" t="s">
        <v>534</v>
      </c>
      <c r="V3" s="866" t="s">
        <v>131</v>
      </c>
      <c r="W3" s="869" t="s">
        <v>159</v>
      </c>
      <c r="X3" s="864" t="s">
        <v>130</v>
      </c>
      <c r="Y3" s="867" t="s">
        <v>535</v>
      </c>
      <c r="Z3" s="866" t="s">
        <v>131</v>
      </c>
      <c r="AA3" s="867" t="s">
        <v>159</v>
      </c>
      <c r="AB3" s="864" t="s">
        <v>130</v>
      </c>
      <c r="AC3" s="867" t="s">
        <v>536</v>
      </c>
      <c r="AD3" s="866" t="s">
        <v>131</v>
      </c>
      <c r="AE3" s="867" t="s">
        <v>159</v>
      </c>
      <c r="AF3" s="926"/>
    </row>
    <row r="4" spans="1:32" ht="27" customHeight="1" thickBot="1">
      <c r="A4" s="1260" t="s">
        <v>26</v>
      </c>
      <c r="B4" s="1261"/>
      <c r="C4" s="1261"/>
      <c r="D4" s="1261"/>
      <c r="E4" s="1261"/>
      <c r="F4" s="1262"/>
      <c r="G4" s="870" t="e">
        <f>G5+#REF!+#REF!+#REF!+#REF!</f>
        <v>#REF!</v>
      </c>
      <c r="H4" s="870" t="e">
        <f>H5+#REF!+#REF!+#REF!+#REF!</f>
        <v>#REF!</v>
      </c>
      <c r="I4" s="870" t="e">
        <f>I5+#REF!+#REF!+#REF!+#REF!</f>
        <v>#REF!</v>
      </c>
      <c r="J4" s="870" t="e">
        <f>J5+#REF!+#REF!+#REF!+#REF!</f>
        <v>#REF!</v>
      </c>
      <c r="K4" s="870" t="e">
        <f>K5+#REF!+#REF!+#REF!+#REF!</f>
        <v>#REF!</v>
      </c>
      <c r="L4" s="870" t="e">
        <f>L5+#REF!+#REF!+#REF!+#REF!</f>
        <v>#REF!</v>
      </c>
      <c r="M4" s="870" t="e">
        <f>M5+#REF!+#REF!+#REF!+#REF!</f>
        <v>#REF!</v>
      </c>
      <c r="N4" s="870">
        <f>N5</f>
        <v>1100000</v>
      </c>
      <c r="O4" s="870">
        <f aca="true" t="shared" si="0" ref="O4:AD4">O5</f>
        <v>8690000</v>
      </c>
      <c r="P4" s="870">
        <f t="shared" si="0"/>
        <v>1290000</v>
      </c>
      <c r="Q4" s="870">
        <f t="shared" si="0"/>
        <v>7400000</v>
      </c>
      <c r="R4" s="870">
        <f t="shared" si="0"/>
        <v>2450000</v>
      </c>
      <c r="S4" s="870">
        <f t="shared" si="0"/>
        <v>4930000</v>
      </c>
      <c r="T4" s="870">
        <f t="shared" si="0"/>
        <v>0</v>
      </c>
      <c r="U4" s="870">
        <f t="shared" si="0"/>
        <v>0</v>
      </c>
      <c r="V4" s="870">
        <f t="shared" si="0"/>
        <v>0</v>
      </c>
      <c r="W4" s="870">
        <f t="shared" si="0"/>
        <v>0</v>
      </c>
      <c r="X4" s="870">
        <f t="shared" si="0"/>
        <v>0</v>
      </c>
      <c r="Y4" s="870">
        <f t="shared" si="0"/>
        <v>0</v>
      </c>
      <c r="Z4" s="870">
        <f t="shared" si="0"/>
        <v>0</v>
      </c>
      <c r="AA4" s="870">
        <f t="shared" si="0"/>
        <v>0</v>
      </c>
      <c r="AB4" s="870">
        <f t="shared" si="0"/>
        <v>0</v>
      </c>
      <c r="AC4" s="870">
        <f t="shared" si="0"/>
        <v>0</v>
      </c>
      <c r="AD4" s="870">
        <f t="shared" si="0"/>
        <v>0</v>
      </c>
      <c r="AE4" s="870" t="e">
        <f>AE5+#REF!+#REF!+#REF!+#REF!</f>
        <v>#REF!</v>
      </c>
      <c r="AF4" s="870" t="e">
        <f>AF5+#REF!+#REF!+#REF!+#REF!</f>
        <v>#REF!</v>
      </c>
    </row>
    <row r="5" spans="1:32" ht="22.5" customHeight="1" thickBot="1">
      <c r="A5" s="871"/>
      <c r="B5" s="1263" t="s">
        <v>160</v>
      </c>
      <c r="C5" s="1264"/>
      <c r="D5" s="1264"/>
      <c r="E5" s="1264"/>
      <c r="F5" s="1265"/>
      <c r="G5" s="872">
        <f aca="true" t="shared" si="1" ref="G5:AF5">G7+G33</f>
        <v>900000</v>
      </c>
      <c r="H5" s="872">
        <f t="shared" si="1"/>
        <v>1263000</v>
      </c>
      <c r="I5" s="872">
        <f t="shared" si="1"/>
        <v>1339000</v>
      </c>
      <c r="J5" s="872">
        <f t="shared" si="1"/>
        <v>840000</v>
      </c>
      <c r="K5" s="872">
        <f t="shared" si="1"/>
        <v>643000</v>
      </c>
      <c r="L5" s="872">
        <f t="shared" si="1"/>
        <v>300000</v>
      </c>
      <c r="M5" s="872">
        <f t="shared" si="1"/>
        <v>1400000</v>
      </c>
      <c r="N5" s="872">
        <f t="shared" si="1"/>
        <v>1100000</v>
      </c>
      <c r="O5" s="872">
        <f t="shared" si="1"/>
        <v>8690000</v>
      </c>
      <c r="P5" s="872">
        <f t="shared" si="1"/>
        <v>1290000</v>
      </c>
      <c r="Q5" s="872">
        <f t="shared" si="1"/>
        <v>7400000</v>
      </c>
      <c r="R5" s="872">
        <f t="shared" si="1"/>
        <v>2450000</v>
      </c>
      <c r="S5" s="872">
        <f t="shared" si="1"/>
        <v>4930000</v>
      </c>
      <c r="T5" s="872">
        <f t="shared" si="1"/>
        <v>0</v>
      </c>
      <c r="U5" s="873">
        <f t="shared" si="1"/>
        <v>0</v>
      </c>
      <c r="V5" s="872">
        <f>V7+V33</f>
        <v>0</v>
      </c>
      <c r="W5" s="874">
        <f t="shared" si="1"/>
        <v>0</v>
      </c>
      <c r="X5" s="872">
        <f t="shared" si="1"/>
        <v>0</v>
      </c>
      <c r="Y5" s="872">
        <f t="shared" si="1"/>
        <v>0</v>
      </c>
      <c r="Z5" s="872">
        <f t="shared" si="1"/>
        <v>0</v>
      </c>
      <c r="AA5" s="872">
        <f t="shared" si="1"/>
        <v>0</v>
      </c>
      <c r="AB5" s="872">
        <f t="shared" si="1"/>
        <v>0</v>
      </c>
      <c r="AC5" s="872">
        <f t="shared" si="1"/>
        <v>0</v>
      </c>
      <c r="AD5" s="872">
        <f t="shared" si="1"/>
        <v>0</v>
      </c>
      <c r="AE5" s="872">
        <f t="shared" si="1"/>
        <v>0</v>
      </c>
      <c r="AF5" s="872">
        <f t="shared" si="1"/>
        <v>0</v>
      </c>
    </row>
    <row r="6" spans="1:32" ht="13.5" customHeight="1" thickBot="1">
      <c r="A6" s="552"/>
      <c r="B6" s="553"/>
      <c r="C6" s="554"/>
      <c r="D6" s="554"/>
      <c r="E6" s="554"/>
      <c r="F6" s="555"/>
      <c r="G6" s="556"/>
      <c r="H6" s="556"/>
      <c r="I6" s="556"/>
      <c r="J6" s="556"/>
      <c r="K6" s="556"/>
      <c r="L6" s="556"/>
      <c r="M6" s="556"/>
      <c r="N6" s="556"/>
      <c r="O6" s="556"/>
      <c r="P6" s="556"/>
      <c r="Q6" s="556"/>
      <c r="R6" s="556"/>
      <c r="S6" s="556"/>
      <c r="T6" s="556"/>
      <c r="U6" s="678"/>
      <c r="V6" s="556"/>
      <c r="W6" s="691"/>
      <c r="X6" s="556"/>
      <c r="Y6" s="556"/>
      <c r="Z6" s="556"/>
      <c r="AA6" s="556"/>
      <c r="AB6" s="556"/>
      <c r="AC6" s="556"/>
      <c r="AD6" s="556"/>
      <c r="AE6" s="556"/>
      <c r="AF6" s="556"/>
    </row>
    <row r="7" spans="1:32" ht="16.5" thickBot="1">
      <c r="A7" s="1266" t="s">
        <v>214</v>
      </c>
      <c r="B7" s="1270"/>
      <c r="C7" s="1271"/>
      <c r="D7" s="1271"/>
      <c r="E7" s="1271"/>
      <c r="F7" s="1272"/>
      <c r="G7" s="10">
        <f aca="true" t="shared" si="2" ref="G7:AF7">G8+G19+G25+G28+G30</f>
        <v>900000</v>
      </c>
      <c r="H7" s="10">
        <f t="shared" si="2"/>
        <v>1263000</v>
      </c>
      <c r="I7" s="10">
        <f t="shared" si="2"/>
        <v>1339000</v>
      </c>
      <c r="J7" s="10">
        <f t="shared" si="2"/>
        <v>840000</v>
      </c>
      <c r="K7" s="10">
        <f t="shared" si="2"/>
        <v>643000</v>
      </c>
      <c r="L7" s="10">
        <f t="shared" si="2"/>
        <v>300000</v>
      </c>
      <c r="M7" s="10">
        <f t="shared" si="2"/>
        <v>1000000</v>
      </c>
      <c r="N7" s="10">
        <f t="shared" si="2"/>
        <v>700000</v>
      </c>
      <c r="O7" s="10">
        <f t="shared" si="2"/>
        <v>7920000</v>
      </c>
      <c r="P7" s="10">
        <f t="shared" si="2"/>
        <v>850000</v>
      </c>
      <c r="Q7" s="10">
        <f t="shared" si="2"/>
        <v>7070000</v>
      </c>
      <c r="R7" s="875">
        <f t="shared" si="2"/>
        <v>2000000</v>
      </c>
      <c r="S7" s="875">
        <f t="shared" si="2"/>
        <v>4180000</v>
      </c>
      <c r="T7" s="10">
        <f t="shared" si="2"/>
        <v>0</v>
      </c>
      <c r="U7" s="679">
        <f t="shared" si="2"/>
        <v>0</v>
      </c>
      <c r="V7" s="10">
        <f>V8+V19+V25+V28+V30</f>
        <v>0</v>
      </c>
      <c r="W7" s="692">
        <f t="shared" si="2"/>
        <v>0</v>
      </c>
      <c r="X7" s="10">
        <f t="shared" si="2"/>
        <v>0</v>
      </c>
      <c r="Y7" s="10">
        <f t="shared" si="2"/>
        <v>0</v>
      </c>
      <c r="Z7" s="10">
        <f t="shared" si="2"/>
        <v>0</v>
      </c>
      <c r="AA7" s="10">
        <f t="shared" si="2"/>
        <v>0</v>
      </c>
      <c r="AB7" s="10">
        <f t="shared" si="2"/>
        <v>0</v>
      </c>
      <c r="AC7" s="10">
        <f t="shared" si="2"/>
        <v>0</v>
      </c>
      <c r="AD7" s="10">
        <f t="shared" si="2"/>
        <v>0</v>
      </c>
      <c r="AE7" s="10">
        <f t="shared" si="2"/>
        <v>0</v>
      </c>
      <c r="AF7" s="10">
        <f t="shared" si="2"/>
        <v>0</v>
      </c>
    </row>
    <row r="8" spans="1:32" ht="20.25" customHeight="1" thickBot="1">
      <c r="A8" s="1267"/>
      <c r="B8" s="879" t="s">
        <v>408</v>
      </c>
      <c r="C8" s="879" t="s">
        <v>118</v>
      </c>
      <c r="D8" s="879">
        <v>2</v>
      </c>
      <c r="E8" s="880" t="s">
        <v>161</v>
      </c>
      <c r="F8" s="881" t="s">
        <v>162</v>
      </c>
      <c r="G8" s="565">
        <f>SUM(G9:G17)</f>
        <v>610000</v>
      </c>
      <c r="H8" s="565">
        <f>SUM(H9:H17)</f>
        <v>960000</v>
      </c>
      <c r="I8" s="565">
        <f aca="true" t="shared" si="3" ref="I8:AF8">SUM(I9:I18)</f>
        <v>1035000</v>
      </c>
      <c r="J8" s="565">
        <f t="shared" si="3"/>
        <v>560000</v>
      </c>
      <c r="K8" s="565">
        <f t="shared" si="3"/>
        <v>433000</v>
      </c>
      <c r="L8" s="565">
        <f t="shared" si="3"/>
        <v>220000</v>
      </c>
      <c r="M8" s="565">
        <f t="shared" si="3"/>
        <v>800000</v>
      </c>
      <c r="N8" s="565">
        <f t="shared" si="3"/>
        <v>550000</v>
      </c>
      <c r="O8" s="566">
        <f t="shared" si="3"/>
        <v>6803000</v>
      </c>
      <c r="P8" s="565">
        <f t="shared" si="3"/>
        <v>678000</v>
      </c>
      <c r="Q8" s="695">
        <f t="shared" si="3"/>
        <v>6125000</v>
      </c>
      <c r="R8" s="565">
        <f t="shared" si="3"/>
        <v>1720000</v>
      </c>
      <c r="S8" s="565">
        <f t="shared" si="3"/>
        <v>3400000</v>
      </c>
      <c r="T8" s="565">
        <f t="shared" si="3"/>
        <v>0</v>
      </c>
      <c r="U8" s="566">
        <f t="shared" si="3"/>
        <v>0</v>
      </c>
      <c r="V8" s="565">
        <f>SUM(V9:V18)</f>
        <v>0</v>
      </c>
      <c r="W8" s="695">
        <f t="shared" si="3"/>
        <v>0</v>
      </c>
      <c r="X8" s="565">
        <f t="shared" si="3"/>
        <v>0</v>
      </c>
      <c r="Y8" s="565">
        <f t="shared" si="3"/>
        <v>0</v>
      </c>
      <c r="Z8" s="565">
        <f t="shared" si="3"/>
        <v>0</v>
      </c>
      <c r="AA8" s="565">
        <f t="shared" si="3"/>
        <v>0</v>
      </c>
      <c r="AB8" s="565">
        <f t="shared" si="3"/>
        <v>0</v>
      </c>
      <c r="AC8" s="565">
        <f t="shared" si="3"/>
        <v>0</v>
      </c>
      <c r="AD8" s="565">
        <f t="shared" si="3"/>
        <v>0</v>
      </c>
      <c r="AE8" s="565">
        <f t="shared" si="3"/>
        <v>0</v>
      </c>
      <c r="AF8" s="565">
        <f t="shared" si="3"/>
        <v>0</v>
      </c>
    </row>
    <row r="9" spans="1:32" ht="15" thickBot="1">
      <c r="A9" s="1268"/>
      <c r="B9" s="12" t="s">
        <v>408</v>
      </c>
      <c r="C9" s="12" t="s">
        <v>118</v>
      </c>
      <c r="D9" s="12">
        <v>2</v>
      </c>
      <c r="E9" s="12" t="s">
        <v>119</v>
      </c>
      <c r="F9" s="46" t="s">
        <v>120</v>
      </c>
      <c r="G9" s="13">
        <v>0</v>
      </c>
      <c r="H9" s="14">
        <v>140000</v>
      </c>
      <c r="I9" s="14">
        <v>50000</v>
      </c>
      <c r="J9" s="14">
        <v>30000</v>
      </c>
      <c r="K9" s="14">
        <v>20000</v>
      </c>
      <c r="L9" s="14">
        <v>0</v>
      </c>
      <c r="M9" s="14">
        <v>50000</v>
      </c>
      <c r="N9" s="633">
        <v>20000</v>
      </c>
      <c r="O9" s="634">
        <v>605000</v>
      </c>
      <c r="P9" s="635">
        <v>24000</v>
      </c>
      <c r="Q9" s="636">
        <f aca="true" t="shared" si="4" ref="Q9:Q16">O9-P9</f>
        <v>581000</v>
      </c>
      <c r="R9" s="633">
        <v>100000</v>
      </c>
      <c r="S9" s="790">
        <v>180000</v>
      </c>
      <c r="T9" s="559"/>
      <c r="U9" s="680"/>
      <c r="V9" s="560">
        <f aca="true" t="shared" si="5" ref="V9:V18">T9-U9</f>
        <v>0</v>
      </c>
      <c r="W9" s="693"/>
      <c r="X9" s="559"/>
      <c r="Y9" s="561"/>
      <c r="Z9" s="560">
        <f aca="true" t="shared" si="6" ref="Z9:Z18">X9-Y9</f>
        <v>0</v>
      </c>
      <c r="AA9" s="561"/>
      <c r="AB9" s="559"/>
      <c r="AC9" s="561"/>
      <c r="AD9" s="560">
        <f aca="true" t="shared" si="7" ref="AD9:AD18">AB9-AC9</f>
        <v>0</v>
      </c>
      <c r="AE9" s="561"/>
      <c r="AF9" s="558">
        <f>T9+X9+AB9</f>
        <v>0</v>
      </c>
    </row>
    <row r="10" spans="1:32" ht="15" thickBot="1">
      <c r="A10" s="1268"/>
      <c r="B10" s="15" t="s">
        <v>408</v>
      </c>
      <c r="C10" s="15" t="s">
        <v>118</v>
      </c>
      <c r="D10" s="15">
        <v>2</v>
      </c>
      <c r="E10" s="15" t="s">
        <v>100</v>
      </c>
      <c r="F10" s="161" t="s">
        <v>101</v>
      </c>
      <c r="G10" s="16">
        <v>0</v>
      </c>
      <c r="H10" s="16">
        <v>0</v>
      </c>
      <c r="I10" s="17">
        <v>0</v>
      </c>
      <c r="J10" s="17">
        <v>0</v>
      </c>
      <c r="K10" s="17">
        <v>53000</v>
      </c>
      <c r="L10" s="17">
        <v>40000</v>
      </c>
      <c r="M10" s="17">
        <v>300000</v>
      </c>
      <c r="N10" s="637">
        <v>150000</v>
      </c>
      <c r="O10" s="638">
        <v>643000</v>
      </c>
      <c r="P10" s="639">
        <v>182000</v>
      </c>
      <c r="Q10" s="640">
        <f>O10-P10</f>
        <v>461000</v>
      </c>
      <c r="R10" s="637">
        <v>50000</v>
      </c>
      <c r="S10" s="791">
        <v>80000</v>
      </c>
      <c r="T10" s="563"/>
      <c r="U10" s="681"/>
      <c r="V10" s="560">
        <f t="shared" si="5"/>
        <v>0</v>
      </c>
      <c r="W10" s="694"/>
      <c r="X10" s="563"/>
      <c r="Y10" s="557"/>
      <c r="Z10" s="560">
        <f t="shared" si="6"/>
        <v>0</v>
      </c>
      <c r="AA10" s="557"/>
      <c r="AB10" s="563"/>
      <c r="AC10" s="557"/>
      <c r="AD10" s="560">
        <f t="shared" si="7"/>
        <v>0</v>
      </c>
      <c r="AE10" s="557"/>
      <c r="AF10" s="558">
        <f>W10+AA10+AE10</f>
        <v>0</v>
      </c>
    </row>
    <row r="11" spans="1:32" ht="15" thickBot="1">
      <c r="A11" s="1268"/>
      <c r="B11" s="15" t="s">
        <v>408</v>
      </c>
      <c r="C11" s="239" t="s">
        <v>118</v>
      </c>
      <c r="D11" s="239">
        <v>2</v>
      </c>
      <c r="E11" s="239" t="s">
        <v>121</v>
      </c>
      <c r="F11" s="240" t="s">
        <v>122</v>
      </c>
      <c r="G11" s="16">
        <v>80000</v>
      </c>
      <c r="H11" s="16">
        <v>50000</v>
      </c>
      <c r="I11" s="17">
        <v>54000</v>
      </c>
      <c r="J11" s="17">
        <v>50000</v>
      </c>
      <c r="K11" s="17">
        <v>20000</v>
      </c>
      <c r="L11" s="17">
        <v>20000</v>
      </c>
      <c r="M11" s="17">
        <v>50000</v>
      </c>
      <c r="N11" s="637">
        <v>25000</v>
      </c>
      <c r="O11" s="638">
        <v>130000</v>
      </c>
      <c r="P11" s="639">
        <v>30000</v>
      </c>
      <c r="Q11" s="640">
        <f t="shared" si="4"/>
        <v>100000</v>
      </c>
      <c r="R11" s="637">
        <v>50000</v>
      </c>
      <c r="S11" s="791">
        <v>80000</v>
      </c>
      <c r="T11" s="563"/>
      <c r="U11" s="681"/>
      <c r="V11" s="560">
        <f t="shared" si="5"/>
        <v>0</v>
      </c>
      <c r="W11" s="694"/>
      <c r="X11" s="563"/>
      <c r="Y11" s="562"/>
      <c r="Z11" s="560">
        <f t="shared" si="6"/>
        <v>0</v>
      </c>
      <c r="AA11" s="562"/>
      <c r="AB11" s="563"/>
      <c r="AC11" s="557"/>
      <c r="AD11" s="560">
        <f t="shared" si="7"/>
        <v>0</v>
      </c>
      <c r="AE11" s="562"/>
      <c r="AF11" s="558">
        <f aca="true" t="shared" si="8" ref="AF11:AF31">W11+AA11+AE11</f>
        <v>0</v>
      </c>
    </row>
    <row r="12" spans="1:32" ht="15" thickBot="1">
      <c r="A12" s="1268"/>
      <c r="B12" s="15" t="s">
        <v>408</v>
      </c>
      <c r="C12" s="18" t="s">
        <v>118</v>
      </c>
      <c r="D12" s="18">
        <v>2</v>
      </c>
      <c r="E12" s="18" t="s">
        <v>143</v>
      </c>
      <c r="F12" s="43" t="s">
        <v>173</v>
      </c>
      <c r="G12" s="35">
        <v>250000</v>
      </c>
      <c r="H12" s="16">
        <v>500000</v>
      </c>
      <c r="I12" s="17">
        <v>500000</v>
      </c>
      <c r="J12" s="17">
        <v>350000</v>
      </c>
      <c r="K12" s="17">
        <v>280000</v>
      </c>
      <c r="L12" s="17">
        <v>100000</v>
      </c>
      <c r="M12" s="17">
        <v>250000</v>
      </c>
      <c r="N12" s="637">
        <v>100000</v>
      </c>
      <c r="O12" s="638">
        <v>1590000</v>
      </c>
      <c r="P12" s="639">
        <v>120000</v>
      </c>
      <c r="Q12" s="640">
        <f>O12-P12</f>
        <v>1470000</v>
      </c>
      <c r="R12" s="637">
        <v>100000</v>
      </c>
      <c r="S12" s="791">
        <v>1000000</v>
      </c>
      <c r="T12" s="563"/>
      <c r="U12" s="681"/>
      <c r="V12" s="560">
        <f t="shared" si="5"/>
        <v>0</v>
      </c>
      <c r="W12" s="694"/>
      <c r="X12" s="563"/>
      <c r="Y12" s="562"/>
      <c r="Z12" s="560">
        <f t="shared" si="6"/>
        <v>0</v>
      </c>
      <c r="AA12" s="562"/>
      <c r="AB12" s="563"/>
      <c r="AC12" s="557"/>
      <c r="AD12" s="560">
        <f t="shared" si="7"/>
        <v>0</v>
      </c>
      <c r="AE12" s="562"/>
      <c r="AF12" s="558">
        <f t="shared" si="8"/>
        <v>0</v>
      </c>
    </row>
    <row r="13" spans="1:32" ht="15" thickBot="1">
      <c r="A13" s="1268"/>
      <c r="B13" s="15" t="s">
        <v>408</v>
      </c>
      <c r="C13" s="18" t="s">
        <v>118</v>
      </c>
      <c r="D13" s="18">
        <v>2</v>
      </c>
      <c r="E13" s="18" t="s">
        <v>123</v>
      </c>
      <c r="F13" s="162" t="s">
        <v>124</v>
      </c>
      <c r="G13" s="19">
        <v>220000</v>
      </c>
      <c r="H13" s="19">
        <v>200000</v>
      </c>
      <c r="I13" s="17">
        <v>240000</v>
      </c>
      <c r="J13" s="17">
        <v>50000</v>
      </c>
      <c r="K13" s="17">
        <v>20000</v>
      </c>
      <c r="L13" s="17">
        <v>20000</v>
      </c>
      <c r="M13" s="17">
        <v>50000</v>
      </c>
      <c r="N13" s="637">
        <v>200000</v>
      </c>
      <c r="O13" s="638">
        <v>2700000</v>
      </c>
      <c r="P13" s="639">
        <v>256000</v>
      </c>
      <c r="Q13" s="640">
        <f t="shared" si="4"/>
        <v>2444000</v>
      </c>
      <c r="R13" s="637">
        <v>1200000</v>
      </c>
      <c r="S13" s="791">
        <v>1700000</v>
      </c>
      <c r="T13" s="563"/>
      <c r="U13" s="681"/>
      <c r="V13" s="560">
        <f t="shared" si="5"/>
        <v>0</v>
      </c>
      <c r="W13" s="694"/>
      <c r="X13" s="563"/>
      <c r="Y13" s="562"/>
      <c r="Z13" s="560">
        <f t="shared" si="6"/>
        <v>0</v>
      </c>
      <c r="AA13" s="562"/>
      <c r="AB13" s="563"/>
      <c r="AC13" s="557"/>
      <c r="AD13" s="560">
        <f t="shared" si="7"/>
        <v>0</v>
      </c>
      <c r="AE13" s="562"/>
      <c r="AF13" s="558">
        <f t="shared" si="8"/>
        <v>0</v>
      </c>
    </row>
    <row r="14" spans="1:32" ht="15" thickBot="1">
      <c r="A14" s="1268"/>
      <c r="B14" s="15" t="s">
        <v>408</v>
      </c>
      <c r="C14" s="18" t="s">
        <v>118</v>
      </c>
      <c r="D14" s="18">
        <v>2</v>
      </c>
      <c r="E14" s="18" t="s">
        <v>125</v>
      </c>
      <c r="F14" s="162" t="s">
        <v>11</v>
      </c>
      <c r="G14" s="20">
        <v>0</v>
      </c>
      <c r="H14" s="19">
        <v>30000</v>
      </c>
      <c r="I14" s="17">
        <v>150000</v>
      </c>
      <c r="J14" s="17">
        <v>50000</v>
      </c>
      <c r="K14" s="17">
        <v>20000</v>
      </c>
      <c r="L14" s="17">
        <v>20000</v>
      </c>
      <c r="M14" s="17">
        <v>50000</v>
      </c>
      <c r="N14" s="637">
        <v>20000</v>
      </c>
      <c r="O14" s="638">
        <v>255000</v>
      </c>
      <c r="P14" s="639">
        <v>24000</v>
      </c>
      <c r="Q14" s="640">
        <f t="shared" si="4"/>
        <v>231000</v>
      </c>
      <c r="R14" s="637">
        <v>100000</v>
      </c>
      <c r="S14" s="791">
        <v>160000</v>
      </c>
      <c r="T14" s="563"/>
      <c r="U14" s="681"/>
      <c r="V14" s="560">
        <f t="shared" si="5"/>
        <v>0</v>
      </c>
      <c r="W14" s="694"/>
      <c r="X14" s="563"/>
      <c r="Y14" s="562"/>
      <c r="Z14" s="560">
        <f t="shared" si="6"/>
        <v>0</v>
      </c>
      <c r="AA14" s="562"/>
      <c r="AB14" s="563"/>
      <c r="AC14" s="557"/>
      <c r="AD14" s="560">
        <f t="shared" si="7"/>
        <v>0</v>
      </c>
      <c r="AE14" s="562"/>
      <c r="AF14" s="558">
        <f t="shared" si="8"/>
        <v>0</v>
      </c>
    </row>
    <row r="15" spans="1:32" ht="15" thickBot="1">
      <c r="A15" s="1268"/>
      <c r="B15" s="15" t="s">
        <v>408</v>
      </c>
      <c r="C15" s="18" t="s">
        <v>118</v>
      </c>
      <c r="D15" s="18">
        <v>2</v>
      </c>
      <c r="E15" s="18" t="s">
        <v>126</v>
      </c>
      <c r="F15" s="162" t="s">
        <v>171</v>
      </c>
      <c r="G15" s="19">
        <v>60000</v>
      </c>
      <c r="H15" s="19">
        <v>30000</v>
      </c>
      <c r="I15" s="17">
        <v>31000</v>
      </c>
      <c r="J15" s="17">
        <v>30000</v>
      </c>
      <c r="K15" s="17">
        <v>20000</v>
      </c>
      <c r="L15" s="17">
        <v>20000</v>
      </c>
      <c r="M15" s="17">
        <v>50000</v>
      </c>
      <c r="N15" s="637">
        <v>20000</v>
      </c>
      <c r="O15" s="638">
        <v>710000</v>
      </c>
      <c r="P15" s="639">
        <v>24000</v>
      </c>
      <c r="Q15" s="640">
        <f t="shared" si="4"/>
        <v>686000</v>
      </c>
      <c r="R15" s="637">
        <v>100000</v>
      </c>
      <c r="S15" s="791">
        <v>160000</v>
      </c>
      <c r="T15" s="563"/>
      <c r="U15" s="681"/>
      <c r="V15" s="560">
        <f t="shared" si="5"/>
        <v>0</v>
      </c>
      <c r="W15" s="694"/>
      <c r="X15" s="563"/>
      <c r="Y15" s="562"/>
      <c r="Z15" s="560">
        <f t="shared" si="6"/>
        <v>0</v>
      </c>
      <c r="AA15" s="562"/>
      <c r="AB15" s="563"/>
      <c r="AC15" s="557"/>
      <c r="AD15" s="560">
        <f t="shared" si="7"/>
        <v>0</v>
      </c>
      <c r="AE15" s="562"/>
      <c r="AF15" s="558">
        <f t="shared" si="8"/>
        <v>0</v>
      </c>
    </row>
    <row r="16" spans="1:32" ht="15" thickBot="1">
      <c r="A16" s="1268"/>
      <c r="B16" s="15" t="s">
        <v>408</v>
      </c>
      <c r="C16" s="18" t="s">
        <v>118</v>
      </c>
      <c r="D16" s="18">
        <v>2</v>
      </c>
      <c r="E16" s="18" t="s">
        <v>127</v>
      </c>
      <c r="F16" s="162" t="s">
        <v>128</v>
      </c>
      <c r="G16" s="20">
        <v>0</v>
      </c>
      <c r="H16" s="19">
        <v>10000</v>
      </c>
      <c r="I16" s="17">
        <v>10000</v>
      </c>
      <c r="J16" s="17">
        <v>0</v>
      </c>
      <c r="K16" s="17">
        <v>0</v>
      </c>
      <c r="L16" s="17">
        <v>0</v>
      </c>
      <c r="M16" s="17">
        <v>0</v>
      </c>
      <c r="N16" s="637">
        <v>5000</v>
      </c>
      <c r="O16" s="638">
        <v>100000</v>
      </c>
      <c r="P16" s="639">
        <v>6000</v>
      </c>
      <c r="Q16" s="640">
        <f t="shared" si="4"/>
        <v>94000</v>
      </c>
      <c r="R16" s="637">
        <v>20000</v>
      </c>
      <c r="S16" s="791">
        <v>40000</v>
      </c>
      <c r="T16" s="563"/>
      <c r="U16" s="681"/>
      <c r="V16" s="560">
        <f t="shared" si="5"/>
        <v>0</v>
      </c>
      <c r="W16" s="694"/>
      <c r="X16" s="563"/>
      <c r="Y16" s="562"/>
      <c r="Z16" s="560">
        <f t="shared" si="6"/>
        <v>0</v>
      </c>
      <c r="AA16" s="562"/>
      <c r="AB16" s="563"/>
      <c r="AC16" s="557"/>
      <c r="AD16" s="560">
        <f t="shared" si="7"/>
        <v>0</v>
      </c>
      <c r="AE16" s="562"/>
      <c r="AF16" s="558">
        <f t="shared" si="8"/>
        <v>0</v>
      </c>
    </row>
    <row r="17" spans="1:32" ht="15" thickBot="1">
      <c r="A17" s="1268"/>
      <c r="B17" s="15" t="s">
        <v>408</v>
      </c>
      <c r="C17" s="18" t="s">
        <v>118</v>
      </c>
      <c r="D17" s="18">
        <v>2</v>
      </c>
      <c r="E17" s="18" t="s">
        <v>406</v>
      </c>
      <c r="F17" s="162" t="s">
        <v>407</v>
      </c>
      <c r="G17" s="20">
        <v>0</v>
      </c>
      <c r="H17" s="19">
        <v>0</v>
      </c>
      <c r="I17" s="17">
        <v>0</v>
      </c>
      <c r="J17" s="17">
        <v>0</v>
      </c>
      <c r="K17" s="17">
        <v>0</v>
      </c>
      <c r="L17" s="17">
        <v>0</v>
      </c>
      <c r="M17" s="17">
        <v>0</v>
      </c>
      <c r="N17" s="637">
        <v>5000</v>
      </c>
      <c r="O17" s="638">
        <v>30000</v>
      </c>
      <c r="P17" s="639">
        <v>6000</v>
      </c>
      <c r="Q17" s="640">
        <f>O17-P17</f>
        <v>24000</v>
      </c>
      <c r="R17" s="637"/>
      <c r="S17" s="791"/>
      <c r="T17" s="563"/>
      <c r="U17" s="681"/>
      <c r="V17" s="560">
        <f t="shared" si="5"/>
        <v>0</v>
      </c>
      <c r="W17" s="694"/>
      <c r="X17" s="563"/>
      <c r="Y17" s="562"/>
      <c r="Z17" s="560">
        <f t="shared" si="6"/>
        <v>0</v>
      </c>
      <c r="AA17" s="562"/>
      <c r="AB17" s="563"/>
      <c r="AC17" s="557"/>
      <c r="AD17" s="560">
        <f t="shared" si="7"/>
        <v>0</v>
      </c>
      <c r="AE17" s="562"/>
      <c r="AF17" s="558">
        <f t="shared" si="8"/>
        <v>0</v>
      </c>
    </row>
    <row r="18" spans="1:32" ht="15" thickBot="1">
      <c r="A18" s="1268"/>
      <c r="B18" s="15" t="s">
        <v>408</v>
      </c>
      <c r="C18" s="18" t="s">
        <v>118</v>
      </c>
      <c r="D18" s="18">
        <v>2</v>
      </c>
      <c r="E18" s="18" t="s">
        <v>166</v>
      </c>
      <c r="F18" s="162" t="s">
        <v>405</v>
      </c>
      <c r="G18" s="20">
        <v>0</v>
      </c>
      <c r="H18" s="19">
        <v>0</v>
      </c>
      <c r="I18" s="17">
        <v>0</v>
      </c>
      <c r="J18" s="17">
        <v>0</v>
      </c>
      <c r="K18" s="17">
        <v>0</v>
      </c>
      <c r="L18" s="17">
        <v>0</v>
      </c>
      <c r="M18" s="17">
        <v>0</v>
      </c>
      <c r="N18" s="637">
        <v>5000</v>
      </c>
      <c r="O18" s="638">
        <v>40000</v>
      </c>
      <c r="P18" s="641">
        <v>6000</v>
      </c>
      <c r="Q18" s="642">
        <f>O18-P18</f>
        <v>34000</v>
      </c>
      <c r="R18" s="637"/>
      <c r="S18" s="792"/>
      <c r="T18" s="564"/>
      <c r="U18" s="681"/>
      <c r="V18" s="560">
        <f t="shared" si="5"/>
        <v>0</v>
      </c>
      <c r="W18" s="694"/>
      <c r="X18" s="564"/>
      <c r="Y18" s="562"/>
      <c r="Z18" s="560">
        <f t="shared" si="6"/>
        <v>0</v>
      </c>
      <c r="AA18" s="562"/>
      <c r="AB18" s="564"/>
      <c r="AC18" s="562"/>
      <c r="AD18" s="560">
        <f t="shared" si="7"/>
        <v>0</v>
      </c>
      <c r="AE18" s="562"/>
      <c r="AF18" s="558">
        <f t="shared" si="8"/>
        <v>0</v>
      </c>
    </row>
    <row r="19" spans="1:32" ht="16.5" thickBot="1">
      <c r="A19" s="1268"/>
      <c r="B19" s="882" t="s">
        <v>117</v>
      </c>
      <c r="C19" s="882" t="s">
        <v>118</v>
      </c>
      <c r="D19" s="882">
        <v>2</v>
      </c>
      <c r="E19" s="883" t="s">
        <v>163</v>
      </c>
      <c r="F19" s="884" t="s">
        <v>164</v>
      </c>
      <c r="G19" s="876">
        <f aca="true" t="shared" si="9" ref="G19:AF19">SUM(G20:G24)</f>
        <v>120000</v>
      </c>
      <c r="H19" s="876">
        <f t="shared" si="9"/>
        <v>123000</v>
      </c>
      <c r="I19" s="876">
        <f t="shared" si="9"/>
        <v>189000</v>
      </c>
      <c r="J19" s="876">
        <f>SUM(J20:J24)</f>
        <v>110000</v>
      </c>
      <c r="K19" s="876">
        <f>SUM(K20:K24)</f>
        <v>100000</v>
      </c>
      <c r="L19" s="876">
        <f>SUM(L20:L24)</f>
        <v>20000</v>
      </c>
      <c r="M19" s="876">
        <f>SUM(M20:M24)</f>
        <v>20000</v>
      </c>
      <c r="N19" s="876">
        <f>SUM(N20:N24)</f>
        <v>13000</v>
      </c>
      <c r="O19" s="877">
        <f t="shared" si="9"/>
        <v>470000</v>
      </c>
      <c r="P19" s="876">
        <f t="shared" si="9"/>
        <v>18000</v>
      </c>
      <c r="Q19" s="885">
        <f t="shared" si="9"/>
        <v>452000</v>
      </c>
      <c r="R19" s="876">
        <f>SUM(R20:R24)</f>
        <v>150000</v>
      </c>
      <c r="S19" s="876">
        <f>SUM(S20:S24)</f>
        <v>300000</v>
      </c>
      <c r="T19" s="886">
        <f>SUM(T20:T24)</f>
        <v>0</v>
      </c>
      <c r="U19" s="877">
        <f>SUM(U20:U24)</f>
        <v>0</v>
      </c>
      <c r="V19" s="887">
        <f>SUM(V20:V24)</f>
        <v>0</v>
      </c>
      <c r="W19" s="878">
        <f t="shared" si="9"/>
        <v>0</v>
      </c>
      <c r="X19" s="886">
        <f t="shared" si="9"/>
        <v>0</v>
      </c>
      <c r="Y19" s="876">
        <f t="shared" si="9"/>
        <v>0</v>
      </c>
      <c r="Z19" s="887">
        <f t="shared" si="9"/>
        <v>0</v>
      </c>
      <c r="AA19" s="876">
        <f t="shared" si="9"/>
        <v>0</v>
      </c>
      <c r="AB19" s="886">
        <f t="shared" si="9"/>
        <v>0</v>
      </c>
      <c r="AC19" s="876">
        <f t="shared" si="9"/>
        <v>0</v>
      </c>
      <c r="AD19" s="887">
        <f t="shared" si="9"/>
        <v>0</v>
      </c>
      <c r="AE19" s="876">
        <f t="shared" si="9"/>
        <v>0</v>
      </c>
      <c r="AF19" s="876">
        <f t="shared" si="9"/>
        <v>0</v>
      </c>
    </row>
    <row r="20" spans="1:32" ht="15" thickBot="1">
      <c r="A20" s="1268"/>
      <c r="B20" s="12" t="s">
        <v>408</v>
      </c>
      <c r="C20" s="15" t="s">
        <v>118</v>
      </c>
      <c r="D20" s="15">
        <v>2</v>
      </c>
      <c r="E20" s="15" t="s">
        <v>132</v>
      </c>
      <c r="F20" s="161" t="s">
        <v>133</v>
      </c>
      <c r="G20" s="20">
        <v>0</v>
      </c>
      <c r="H20" s="19">
        <v>20000</v>
      </c>
      <c r="I20" s="17">
        <v>21000</v>
      </c>
      <c r="J20" s="17">
        <v>20000</v>
      </c>
      <c r="K20" s="17">
        <v>20000</v>
      </c>
      <c r="L20" s="17">
        <v>10000</v>
      </c>
      <c r="M20" s="17">
        <v>10000</v>
      </c>
      <c r="N20" s="637">
        <v>2000</v>
      </c>
      <c r="O20" s="638">
        <v>60000</v>
      </c>
      <c r="P20" s="639">
        <v>3000</v>
      </c>
      <c r="Q20" s="640">
        <f>O20-P20</f>
        <v>57000</v>
      </c>
      <c r="R20" s="637">
        <v>50000</v>
      </c>
      <c r="S20" s="793">
        <v>40000</v>
      </c>
      <c r="T20" s="559"/>
      <c r="U20" s="681"/>
      <c r="V20" s="560">
        <f>T20-U20</f>
        <v>0</v>
      </c>
      <c r="W20" s="694"/>
      <c r="X20" s="559"/>
      <c r="Y20" s="562"/>
      <c r="Z20" s="560">
        <f>X20-Y20</f>
        <v>0</v>
      </c>
      <c r="AA20" s="562"/>
      <c r="AB20" s="559"/>
      <c r="AC20" s="562"/>
      <c r="AD20" s="560">
        <f>AB20-AC20</f>
        <v>0</v>
      </c>
      <c r="AE20" s="562"/>
      <c r="AF20" s="558">
        <f t="shared" si="8"/>
        <v>0</v>
      </c>
    </row>
    <row r="21" spans="1:32" ht="15" thickBot="1">
      <c r="A21" s="1268"/>
      <c r="B21" s="15" t="s">
        <v>408</v>
      </c>
      <c r="C21" s="18" t="s">
        <v>118</v>
      </c>
      <c r="D21" s="18">
        <v>2</v>
      </c>
      <c r="E21" s="18" t="s">
        <v>134</v>
      </c>
      <c r="F21" s="162" t="s">
        <v>135</v>
      </c>
      <c r="G21" s="19">
        <v>100000</v>
      </c>
      <c r="H21" s="19">
        <v>59000</v>
      </c>
      <c r="I21" s="17">
        <v>105000</v>
      </c>
      <c r="J21" s="17">
        <v>30000</v>
      </c>
      <c r="K21" s="17">
        <v>20000</v>
      </c>
      <c r="L21" s="17">
        <v>10000</v>
      </c>
      <c r="M21" s="17">
        <v>10000</v>
      </c>
      <c r="N21" s="637">
        <v>5000</v>
      </c>
      <c r="O21" s="638">
        <v>120000</v>
      </c>
      <c r="P21" s="639">
        <v>6000</v>
      </c>
      <c r="Q21" s="640">
        <f>O21-P21</f>
        <v>114000</v>
      </c>
      <c r="R21" s="637">
        <v>100000</v>
      </c>
      <c r="S21" s="791">
        <v>260000</v>
      </c>
      <c r="T21" s="563"/>
      <c r="U21" s="681"/>
      <c r="V21" s="570">
        <f>T21-U21</f>
        <v>0</v>
      </c>
      <c r="W21" s="694"/>
      <c r="X21" s="563"/>
      <c r="Y21" s="562"/>
      <c r="Z21" s="570">
        <f>X21-Y21</f>
        <v>0</v>
      </c>
      <c r="AA21" s="562"/>
      <c r="AB21" s="563"/>
      <c r="AC21" s="562"/>
      <c r="AD21" s="570">
        <f>AB21-AC21</f>
        <v>0</v>
      </c>
      <c r="AE21" s="562"/>
      <c r="AF21" s="558">
        <f t="shared" si="8"/>
        <v>0</v>
      </c>
    </row>
    <row r="22" spans="1:32" ht="15" thickBot="1">
      <c r="A22" s="1268"/>
      <c r="B22" s="15" t="s">
        <v>408</v>
      </c>
      <c r="C22" s="18" t="s">
        <v>118</v>
      </c>
      <c r="D22" s="18">
        <v>2</v>
      </c>
      <c r="E22" s="18" t="s">
        <v>136</v>
      </c>
      <c r="F22" s="162" t="s">
        <v>137</v>
      </c>
      <c r="G22" s="19">
        <v>20000</v>
      </c>
      <c r="H22" s="19">
        <v>15000</v>
      </c>
      <c r="I22" s="17">
        <v>16000</v>
      </c>
      <c r="J22" s="17">
        <v>20000</v>
      </c>
      <c r="K22" s="17">
        <v>20000</v>
      </c>
      <c r="L22" s="17">
        <v>0</v>
      </c>
      <c r="M22" s="17">
        <v>0</v>
      </c>
      <c r="N22" s="637">
        <v>2000</v>
      </c>
      <c r="O22" s="638">
        <v>100000</v>
      </c>
      <c r="P22" s="639">
        <v>3000</v>
      </c>
      <c r="Q22" s="640">
        <f>O22-P22</f>
        <v>97000</v>
      </c>
      <c r="R22" s="637"/>
      <c r="S22" s="791"/>
      <c r="T22" s="563"/>
      <c r="U22" s="681"/>
      <c r="V22" s="570">
        <f>T22-U22</f>
        <v>0</v>
      </c>
      <c r="W22" s="694"/>
      <c r="X22" s="563"/>
      <c r="Y22" s="562"/>
      <c r="Z22" s="570">
        <f>X22-Y22</f>
        <v>0</v>
      </c>
      <c r="AA22" s="562"/>
      <c r="AB22" s="563"/>
      <c r="AC22" s="562"/>
      <c r="AD22" s="570">
        <f>AB22-AC22</f>
        <v>0</v>
      </c>
      <c r="AE22" s="562"/>
      <c r="AF22" s="558">
        <f t="shared" si="8"/>
        <v>0</v>
      </c>
    </row>
    <row r="23" spans="1:32" ht="15" thickBot="1">
      <c r="A23" s="1268"/>
      <c r="B23" s="15" t="s">
        <v>408</v>
      </c>
      <c r="C23" s="24" t="s">
        <v>118</v>
      </c>
      <c r="D23" s="24">
        <v>2</v>
      </c>
      <c r="E23" s="24" t="s">
        <v>138</v>
      </c>
      <c r="F23" s="163" t="s">
        <v>139</v>
      </c>
      <c r="G23" s="25">
        <v>0</v>
      </c>
      <c r="H23" s="26">
        <v>14000</v>
      </c>
      <c r="I23" s="17">
        <v>31000</v>
      </c>
      <c r="J23" s="17">
        <v>20000</v>
      </c>
      <c r="K23" s="17">
        <v>20000</v>
      </c>
      <c r="L23" s="17">
        <v>0</v>
      </c>
      <c r="M23" s="17">
        <v>0</v>
      </c>
      <c r="N23" s="637">
        <v>2000</v>
      </c>
      <c r="O23" s="638">
        <v>100000</v>
      </c>
      <c r="P23" s="639">
        <v>3000</v>
      </c>
      <c r="Q23" s="640">
        <f>O23-P23</f>
        <v>97000</v>
      </c>
      <c r="R23" s="637"/>
      <c r="S23" s="791"/>
      <c r="T23" s="563"/>
      <c r="U23" s="681"/>
      <c r="V23" s="570">
        <f>T23-U23</f>
        <v>0</v>
      </c>
      <c r="W23" s="694"/>
      <c r="X23" s="563"/>
      <c r="Y23" s="562"/>
      <c r="Z23" s="570">
        <f>X23-Y23</f>
        <v>0</v>
      </c>
      <c r="AA23" s="562"/>
      <c r="AB23" s="563"/>
      <c r="AC23" s="562"/>
      <c r="AD23" s="570">
        <f>AB23-AC23</f>
        <v>0</v>
      </c>
      <c r="AE23" s="562"/>
      <c r="AF23" s="558">
        <f t="shared" si="8"/>
        <v>0</v>
      </c>
    </row>
    <row r="24" spans="1:32" ht="15" thickBot="1">
      <c r="A24" s="1268"/>
      <c r="B24" s="15" t="s">
        <v>408</v>
      </c>
      <c r="C24" s="24" t="s">
        <v>118</v>
      </c>
      <c r="D24" s="24">
        <v>2</v>
      </c>
      <c r="E24" s="24" t="s">
        <v>140</v>
      </c>
      <c r="F24" s="163" t="s">
        <v>141</v>
      </c>
      <c r="G24" s="25">
        <v>0</v>
      </c>
      <c r="H24" s="26">
        <v>15000</v>
      </c>
      <c r="I24" s="17">
        <v>16000</v>
      </c>
      <c r="J24" s="17">
        <v>20000</v>
      </c>
      <c r="K24" s="17">
        <v>20000</v>
      </c>
      <c r="L24" s="17">
        <v>0</v>
      </c>
      <c r="M24" s="17">
        <v>0</v>
      </c>
      <c r="N24" s="637">
        <v>2000</v>
      </c>
      <c r="O24" s="638">
        <v>90000</v>
      </c>
      <c r="P24" s="639">
        <v>3000</v>
      </c>
      <c r="Q24" s="640">
        <f>O24-P24</f>
        <v>87000</v>
      </c>
      <c r="R24" s="637"/>
      <c r="S24" s="794"/>
      <c r="T24" s="571"/>
      <c r="U24" s="681"/>
      <c r="V24" s="572">
        <f>T24-U24</f>
        <v>0</v>
      </c>
      <c r="W24" s="694"/>
      <c r="X24" s="571"/>
      <c r="Y24" s="562"/>
      <c r="Z24" s="572">
        <f>X24-Y24</f>
        <v>0</v>
      </c>
      <c r="AA24" s="562"/>
      <c r="AB24" s="571"/>
      <c r="AC24" s="562"/>
      <c r="AD24" s="572">
        <f>AB24-AC24</f>
        <v>0</v>
      </c>
      <c r="AE24" s="562"/>
      <c r="AF24" s="558">
        <f t="shared" si="8"/>
        <v>0</v>
      </c>
    </row>
    <row r="25" spans="1:32" ht="15.75" thickBot="1">
      <c r="A25" s="1268"/>
      <c r="B25" s="21" t="s">
        <v>117</v>
      </c>
      <c r="C25" s="21" t="s">
        <v>118</v>
      </c>
      <c r="D25" s="21">
        <v>2</v>
      </c>
      <c r="E25" s="22" t="s">
        <v>2</v>
      </c>
      <c r="F25" s="23" t="s">
        <v>3</v>
      </c>
      <c r="G25" s="11">
        <f aca="true" t="shared" si="10" ref="G25:AF25">SUM(G26:G27)</f>
        <v>150000</v>
      </c>
      <c r="H25" s="11">
        <f t="shared" si="10"/>
        <v>150000</v>
      </c>
      <c r="I25" s="11">
        <f t="shared" si="10"/>
        <v>100000</v>
      </c>
      <c r="J25" s="11">
        <f t="shared" si="10"/>
        <v>150000</v>
      </c>
      <c r="K25" s="11">
        <f t="shared" si="10"/>
        <v>70000</v>
      </c>
      <c r="L25" s="11">
        <f t="shared" si="10"/>
        <v>40000</v>
      </c>
      <c r="M25" s="11">
        <f>SUM(M26:M27)</f>
        <v>140000</v>
      </c>
      <c r="N25" s="565">
        <f>SUM(N26:N27)</f>
        <v>100000</v>
      </c>
      <c r="O25" s="566">
        <f t="shared" si="10"/>
        <v>492000</v>
      </c>
      <c r="P25" s="565">
        <f t="shared" si="10"/>
        <v>124000</v>
      </c>
      <c r="Q25" s="567">
        <f t="shared" si="10"/>
        <v>368000</v>
      </c>
      <c r="R25" s="565">
        <f t="shared" si="10"/>
        <v>100000</v>
      </c>
      <c r="S25" s="565">
        <f t="shared" si="10"/>
        <v>400000</v>
      </c>
      <c r="T25" s="568">
        <f t="shared" si="10"/>
        <v>0</v>
      </c>
      <c r="U25" s="566">
        <f t="shared" si="10"/>
        <v>0</v>
      </c>
      <c r="V25" s="569">
        <f>SUM(V26:V27)</f>
        <v>0</v>
      </c>
      <c r="W25" s="695">
        <f t="shared" si="10"/>
        <v>0</v>
      </c>
      <c r="X25" s="568">
        <f t="shared" si="10"/>
        <v>0</v>
      </c>
      <c r="Y25" s="565">
        <f t="shared" si="10"/>
        <v>0</v>
      </c>
      <c r="Z25" s="569">
        <f t="shared" si="10"/>
        <v>0</v>
      </c>
      <c r="AA25" s="565">
        <f t="shared" si="10"/>
        <v>0</v>
      </c>
      <c r="AB25" s="568">
        <f t="shared" si="10"/>
        <v>0</v>
      </c>
      <c r="AC25" s="565">
        <f t="shared" si="10"/>
        <v>0</v>
      </c>
      <c r="AD25" s="569">
        <f t="shared" si="10"/>
        <v>0</v>
      </c>
      <c r="AE25" s="565">
        <f t="shared" si="10"/>
        <v>0</v>
      </c>
      <c r="AF25" s="565">
        <f t="shared" si="10"/>
        <v>0</v>
      </c>
    </row>
    <row r="26" spans="1:32" ht="15" thickBot="1">
      <c r="A26" s="1268"/>
      <c r="B26" s="12" t="s">
        <v>408</v>
      </c>
      <c r="C26" s="12" t="s">
        <v>118</v>
      </c>
      <c r="D26" s="12">
        <v>2</v>
      </c>
      <c r="E26" s="12" t="s">
        <v>144</v>
      </c>
      <c r="F26" s="34" t="s">
        <v>97</v>
      </c>
      <c r="G26" s="518">
        <v>150000</v>
      </c>
      <c r="H26" s="50">
        <v>150000</v>
      </c>
      <c r="I26" s="14">
        <v>100000</v>
      </c>
      <c r="J26" s="14">
        <v>100000</v>
      </c>
      <c r="K26" s="14">
        <v>40000</v>
      </c>
      <c r="L26" s="14">
        <v>20000</v>
      </c>
      <c r="M26" s="14">
        <v>110000</v>
      </c>
      <c r="N26" s="637">
        <v>80000</v>
      </c>
      <c r="O26" s="634">
        <v>260000</v>
      </c>
      <c r="P26" s="635">
        <v>100000</v>
      </c>
      <c r="Q26" s="636">
        <f>O26-P26</f>
        <v>160000</v>
      </c>
      <c r="R26" s="637">
        <v>50000</v>
      </c>
      <c r="S26" s="793">
        <v>100000</v>
      </c>
      <c r="T26" s="559"/>
      <c r="U26" s="681"/>
      <c r="V26" s="560">
        <f>T26-U26</f>
        <v>0</v>
      </c>
      <c r="W26" s="694"/>
      <c r="X26" s="559"/>
      <c r="Y26" s="562"/>
      <c r="Z26" s="560">
        <f>X26-Y26</f>
        <v>0</v>
      </c>
      <c r="AA26" s="562"/>
      <c r="AB26" s="559"/>
      <c r="AC26" s="562"/>
      <c r="AD26" s="560">
        <f>AB26-AC26</f>
        <v>0</v>
      </c>
      <c r="AE26" s="562"/>
      <c r="AF26" s="558">
        <f t="shared" si="8"/>
        <v>0</v>
      </c>
    </row>
    <row r="27" spans="1:32" ht="15" thickBot="1">
      <c r="A27" s="1268"/>
      <c r="B27" s="15" t="s">
        <v>408</v>
      </c>
      <c r="C27" s="27" t="s">
        <v>118</v>
      </c>
      <c r="D27" s="27">
        <v>2</v>
      </c>
      <c r="E27" s="27" t="s">
        <v>98</v>
      </c>
      <c r="F27" s="519" t="s">
        <v>99</v>
      </c>
      <c r="G27" s="157">
        <v>0</v>
      </c>
      <c r="H27" s="47">
        <v>0</v>
      </c>
      <c r="I27" s="158">
        <v>0</v>
      </c>
      <c r="J27" s="158">
        <v>50000</v>
      </c>
      <c r="K27" s="158">
        <v>30000</v>
      </c>
      <c r="L27" s="158">
        <v>20000</v>
      </c>
      <c r="M27" s="158">
        <v>30000</v>
      </c>
      <c r="N27" s="637">
        <v>20000</v>
      </c>
      <c r="O27" s="643">
        <v>232000</v>
      </c>
      <c r="P27" s="641">
        <v>24000</v>
      </c>
      <c r="Q27" s="644">
        <f>O27-P27</f>
        <v>208000</v>
      </c>
      <c r="R27" s="637">
        <v>50000</v>
      </c>
      <c r="S27" s="792">
        <v>300000</v>
      </c>
      <c r="T27" s="564"/>
      <c r="U27" s="681"/>
      <c r="V27" s="573">
        <f>T27-U27</f>
        <v>0</v>
      </c>
      <c r="W27" s="694"/>
      <c r="X27" s="564"/>
      <c r="Y27" s="562"/>
      <c r="Z27" s="573">
        <f>X27-Y27</f>
        <v>0</v>
      </c>
      <c r="AA27" s="562"/>
      <c r="AB27" s="564"/>
      <c r="AC27" s="562"/>
      <c r="AD27" s="573">
        <f>AB27-AC27</f>
        <v>0</v>
      </c>
      <c r="AE27" s="562"/>
      <c r="AF27" s="558">
        <f t="shared" si="8"/>
        <v>0</v>
      </c>
    </row>
    <row r="28" spans="1:32" ht="42" customHeight="1" thickBot="1">
      <c r="A28" s="1268"/>
      <c r="B28" s="21" t="s">
        <v>117</v>
      </c>
      <c r="C28" s="21" t="s">
        <v>118</v>
      </c>
      <c r="D28" s="21">
        <v>2</v>
      </c>
      <c r="E28" s="22" t="s">
        <v>0</v>
      </c>
      <c r="F28" s="520" t="s">
        <v>1</v>
      </c>
      <c r="G28" s="11">
        <f aca="true" t="shared" si="11" ref="G28:AF28">SUM(G29)</f>
        <v>20000</v>
      </c>
      <c r="H28" s="11">
        <f t="shared" si="11"/>
        <v>30000</v>
      </c>
      <c r="I28" s="11">
        <f t="shared" si="11"/>
        <v>15000</v>
      </c>
      <c r="J28" s="11">
        <f t="shared" si="11"/>
        <v>20000</v>
      </c>
      <c r="K28" s="11">
        <f t="shared" si="11"/>
        <v>20000</v>
      </c>
      <c r="L28" s="11">
        <f t="shared" si="11"/>
        <v>10000</v>
      </c>
      <c r="M28" s="11">
        <f t="shared" si="11"/>
        <v>20000</v>
      </c>
      <c r="N28" s="565">
        <f t="shared" si="11"/>
        <v>17000</v>
      </c>
      <c r="O28" s="566">
        <f t="shared" si="11"/>
        <v>100000</v>
      </c>
      <c r="P28" s="565">
        <f t="shared" si="11"/>
        <v>20000</v>
      </c>
      <c r="Q28" s="567">
        <f t="shared" si="11"/>
        <v>80000</v>
      </c>
      <c r="R28" s="565">
        <f t="shared" si="11"/>
        <v>20000</v>
      </c>
      <c r="S28" s="565">
        <f t="shared" si="11"/>
        <v>40000</v>
      </c>
      <c r="T28" s="568">
        <f t="shared" si="11"/>
        <v>0</v>
      </c>
      <c r="U28" s="566">
        <f t="shared" si="11"/>
        <v>0</v>
      </c>
      <c r="V28" s="569">
        <f t="shared" si="11"/>
        <v>0</v>
      </c>
      <c r="W28" s="567">
        <f t="shared" si="11"/>
        <v>0</v>
      </c>
      <c r="X28" s="568">
        <f t="shared" si="11"/>
        <v>0</v>
      </c>
      <c r="Y28" s="565">
        <f t="shared" si="11"/>
        <v>0</v>
      </c>
      <c r="Z28" s="569">
        <f t="shared" si="11"/>
        <v>0</v>
      </c>
      <c r="AA28" s="565">
        <f t="shared" si="11"/>
        <v>0</v>
      </c>
      <c r="AB28" s="568">
        <f t="shared" si="11"/>
        <v>0</v>
      </c>
      <c r="AC28" s="565">
        <f t="shared" si="11"/>
        <v>0</v>
      </c>
      <c r="AD28" s="569">
        <f t="shared" si="11"/>
        <v>0</v>
      </c>
      <c r="AE28" s="565">
        <f t="shared" si="11"/>
        <v>0</v>
      </c>
      <c r="AF28" s="565">
        <f t="shared" si="11"/>
        <v>0</v>
      </c>
    </row>
    <row r="29" spans="1:32" ht="32.25" customHeight="1" thickBot="1">
      <c r="A29" s="1268"/>
      <c r="B29" s="12" t="s">
        <v>408</v>
      </c>
      <c r="C29" s="27" t="s">
        <v>118</v>
      </c>
      <c r="D29" s="27">
        <v>2</v>
      </c>
      <c r="E29" s="27" t="s">
        <v>142</v>
      </c>
      <c r="F29" s="164" t="s">
        <v>172</v>
      </c>
      <c r="G29" s="28">
        <v>20000</v>
      </c>
      <c r="H29" s="28">
        <v>30000</v>
      </c>
      <c r="I29" s="29">
        <v>15000</v>
      </c>
      <c r="J29" s="29">
        <v>20000</v>
      </c>
      <c r="K29" s="29">
        <v>20000</v>
      </c>
      <c r="L29" s="29">
        <v>10000</v>
      </c>
      <c r="M29" s="29">
        <v>20000</v>
      </c>
      <c r="N29" s="637">
        <v>17000</v>
      </c>
      <c r="O29" s="645">
        <v>100000</v>
      </c>
      <c r="P29" s="646">
        <v>20000</v>
      </c>
      <c r="Q29" s="647">
        <f>O29-P29</f>
        <v>80000</v>
      </c>
      <c r="R29" s="637">
        <v>20000</v>
      </c>
      <c r="S29" s="794">
        <v>40000</v>
      </c>
      <c r="T29" s="571"/>
      <c r="U29" s="681"/>
      <c r="V29" s="574">
        <f>T29-U29</f>
        <v>0</v>
      </c>
      <c r="W29" s="694"/>
      <c r="X29" s="571"/>
      <c r="Y29" s="562"/>
      <c r="Z29" s="574">
        <f>X29-Y29</f>
        <v>0</v>
      </c>
      <c r="AA29" s="562"/>
      <c r="AB29" s="571"/>
      <c r="AC29" s="562"/>
      <c r="AD29" s="574">
        <f>AB29-AC29</f>
        <v>0</v>
      </c>
      <c r="AE29" s="562"/>
      <c r="AF29" s="558">
        <f t="shared" si="8"/>
        <v>0</v>
      </c>
    </row>
    <row r="30" spans="1:32" ht="19.5" customHeight="1" thickBot="1">
      <c r="A30" s="1268"/>
      <c r="B30" s="21" t="s">
        <v>117</v>
      </c>
      <c r="C30" s="21" t="s">
        <v>118</v>
      </c>
      <c r="D30" s="21">
        <v>2</v>
      </c>
      <c r="E30" s="22" t="s">
        <v>9</v>
      </c>
      <c r="F30" s="520" t="s">
        <v>10</v>
      </c>
      <c r="G30" s="11">
        <f aca="true" t="shared" si="12" ref="G30:AF30">SUM(G31)</f>
        <v>0</v>
      </c>
      <c r="H30" s="11">
        <f t="shared" si="12"/>
        <v>0</v>
      </c>
      <c r="I30" s="11">
        <f t="shared" si="12"/>
        <v>0</v>
      </c>
      <c r="J30" s="11">
        <f t="shared" si="12"/>
        <v>0</v>
      </c>
      <c r="K30" s="11">
        <f t="shared" si="12"/>
        <v>20000</v>
      </c>
      <c r="L30" s="11">
        <f t="shared" si="12"/>
        <v>10000</v>
      </c>
      <c r="M30" s="11">
        <f t="shared" si="12"/>
        <v>20000</v>
      </c>
      <c r="N30" s="565">
        <f t="shared" si="12"/>
        <v>20000</v>
      </c>
      <c r="O30" s="566">
        <f t="shared" si="12"/>
        <v>55000</v>
      </c>
      <c r="P30" s="565">
        <f t="shared" si="12"/>
        <v>10000</v>
      </c>
      <c r="Q30" s="567">
        <f t="shared" si="12"/>
        <v>45000</v>
      </c>
      <c r="R30" s="565">
        <f t="shared" si="12"/>
        <v>10000</v>
      </c>
      <c r="S30" s="565">
        <f t="shared" si="12"/>
        <v>40000</v>
      </c>
      <c r="T30" s="568">
        <f t="shared" si="12"/>
        <v>0</v>
      </c>
      <c r="U30" s="566">
        <f t="shared" si="12"/>
        <v>0</v>
      </c>
      <c r="V30" s="569">
        <f t="shared" si="12"/>
        <v>0</v>
      </c>
      <c r="W30" s="567">
        <f t="shared" si="12"/>
        <v>0</v>
      </c>
      <c r="X30" s="568">
        <f t="shared" si="12"/>
        <v>0</v>
      </c>
      <c r="Y30" s="565">
        <f t="shared" si="12"/>
        <v>0</v>
      </c>
      <c r="Z30" s="569">
        <f t="shared" si="12"/>
        <v>0</v>
      </c>
      <c r="AA30" s="565">
        <f t="shared" si="12"/>
        <v>0</v>
      </c>
      <c r="AB30" s="568">
        <f t="shared" si="12"/>
        <v>0</v>
      </c>
      <c r="AC30" s="565">
        <f t="shared" si="12"/>
        <v>0</v>
      </c>
      <c r="AD30" s="569">
        <f t="shared" si="12"/>
        <v>0</v>
      </c>
      <c r="AE30" s="565">
        <f t="shared" si="12"/>
        <v>0</v>
      </c>
      <c r="AF30" s="565">
        <f t="shared" si="12"/>
        <v>0</v>
      </c>
    </row>
    <row r="31" spans="1:32" ht="15" thickBot="1">
      <c r="A31" s="1269"/>
      <c r="B31" s="12" t="s">
        <v>408</v>
      </c>
      <c r="C31" s="27" t="s">
        <v>118</v>
      </c>
      <c r="D31" s="27">
        <v>2</v>
      </c>
      <c r="E31" s="27" t="s">
        <v>146</v>
      </c>
      <c r="F31" s="164" t="s">
        <v>147</v>
      </c>
      <c r="G31" s="28">
        <v>0</v>
      </c>
      <c r="H31" s="28">
        <v>0</v>
      </c>
      <c r="I31" s="29">
        <v>0</v>
      </c>
      <c r="J31" s="29">
        <v>0</v>
      </c>
      <c r="K31" s="29">
        <v>20000</v>
      </c>
      <c r="L31" s="29">
        <v>10000</v>
      </c>
      <c r="M31" s="29">
        <v>20000</v>
      </c>
      <c r="N31" s="648">
        <v>20000</v>
      </c>
      <c r="O31" s="645">
        <v>55000</v>
      </c>
      <c r="P31" s="646">
        <v>10000</v>
      </c>
      <c r="Q31" s="647">
        <f>O31-P31</f>
        <v>45000</v>
      </c>
      <c r="R31" s="648">
        <v>10000</v>
      </c>
      <c r="S31" s="795">
        <v>40000</v>
      </c>
      <c r="T31" s="571"/>
      <c r="U31" s="682"/>
      <c r="V31" s="574">
        <f>T31-U31</f>
        <v>0</v>
      </c>
      <c r="W31" s="696"/>
      <c r="X31" s="571"/>
      <c r="Y31" s="575"/>
      <c r="Z31" s="574">
        <f>X31-Y31</f>
        <v>0</v>
      </c>
      <c r="AA31" s="575"/>
      <c r="AB31" s="571"/>
      <c r="AC31" s="575"/>
      <c r="AD31" s="574">
        <f>AB31-AC31</f>
        <v>0</v>
      </c>
      <c r="AE31" s="575"/>
      <c r="AF31" s="558">
        <f t="shared" si="8"/>
        <v>0</v>
      </c>
    </row>
    <row r="32" spans="1:32" ht="15" thickBot="1">
      <c r="A32" s="796"/>
      <c r="B32" s="797"/>
      <c r="C32" s="798"/>
      <c r="D32" s="798"/>
      <c r="E32" s="798"/>
      <c r="F32" s="798"/>
      <c r="G32" s="799"/>
      <c r="H32" s="799"/>
      <c r="I32" s="799"/>
      <c r="J32" s="799"/>
      <c r="K32" s="799"/>
      <c r="L32" s="799"/>
      <c r="M32" s="799"/>
      <c r="N32" s="800"/>
      <c r="O32" s="800"/>
      <c r="P32" s="800"/>
      <c r="Q32" s="800"/>
      <c r="R32" s="800"/>
      <c r="S32" s="800"/>
      <c r="T32" s="800"/>
      <c r="U32" s="801"/>
      <c r="V32" s="800"/>
      <c r="W32" s="801"/>
      <c r="X32" s="800"/>
      <c r="Y32" s="800"/>
      <c r="Z32" s="800"/>
      <c r="AA32" s="800"/>
      <c r="AB32" s="800"/>
      <c r="AC32" s="800"/>
      <c r="AD32" s="800"/>
      <c r="AE32" s="800"/>
      <c r="AF32" s="802"/>
    </row>
    <row r="33" spans="1:32" ht="15.75" thickBot="1">
      <c r="A33" s="36"/>
      <c r="B33" s="1270"/>
      <c r="C33" s="1271"/>
      <c r="D33" s="1271"/>
      <c r="E33" s="1271"/>
      <c r="F33" s="1272"/>
      <c r="G33" s="10">
        <f>G34</f>
        <v>0</v>
      </c>
      <c r="H33" s="10">
        <f aca="true" t="shared" si="13" ref="H33:AF33">H34</f>
        <v>0</v>
      </c>
      <c r="I33" s="10">
        <f t="shared" si="13"/>
        <v>0</v>
      </c>
      <c r="J33" s="10">
        <f t="shared" si="13"/>
        <v>0</v>
      </c>
      <c r="K33" s="10">
        <f t="shared" si="13"/>
        <v>0</v>
      </c>
      <c r="L33" s="10">
        <f t="shared" si="13"/>
        <v>0</v>
      </c>
      <c r="M33" s="10">
        <f t="shared" si="13"/>
        <v>400000</v>
      </c>
      <c r="N33" s="578">
        <f t="shared" si="13"/>
        <v>400000</v>
      </c>
      <c r="O33" s="578">
        <f t="shared" si="13"/>
        <v>770000</v>
      </c>
      <c r="P33" s="578">
        <f t="shared" si="13"/>
        <v>440000</v>
      </c>
      <c r="Q33" s="578">
        <f t="shared" si="13"/>
        <v>330000</v>
      </c>
      <c r="R33" s="578">
        <f t="shared" si="13"/>
        <v>450000</v>
      </c>
      <c r="S33" s="578">
        <f t="shared" si="13"/>
        <v>750000</v>
      </c>
      <c r="T33" s="578">
        <f t="shared" si="13"/>
        <v>0</v>
      </c>
      <c r="U33" s="683">
        <f t="shared" si="13"/>
        <v>0</v>
      </c>
      <c r="V33" s="578">
        <f t="shared" si="13"/>
        <v>0</v>
      </c>
      <c r="W33" s="697">
        <f t="shared" si="13"/>
        <v>0</v>
      </c>
      <c r="X33" s="578">
        <f t="shared" si="13"/>
        <v>0</v>
      </c>
      <c r="Y33" s="578">
        <f t="shared" si="13"/>
        <v>0</v>
      </c>
      <c r="Z33" s="578">
        <f t="shared" si="13"/>
        <v>0</v>
      </c>
      <c r="AA33" s="578">
        <f t="shared" si="13"/>
        <v>0</v>
      </c>
      <c r="AB33" s="578">
        <f t="shared" si="13"/>
        <v>0</v>
      </c>
      <c r="AC33" s="578">
        <f t="shared" si="13"/>
        <v>0</v>
      </c>
      <c r="AD33" s="578">
        <f t="shared" si="13"/>
        <v>0</v>
      </c>
      <c r="AE33" s="578">
        <f t="shared" si="13"/>
        <v>0</v>
      </c>
      <c r="AF33" s="578">
        <f t="shared" si="13"/>
        <v>0</v>
      </c>
    </row>
    <row r="34" spans="1:32" ht="15.75" thickBot="1">
      <c r="A34" s="974" t="s">
        <v>523</v>
      </c>
      <c r="B34" s="21" t="s">
        <v>408</v>
      </c>
      <c r="C34" s="21" t="s">
        <v>165</v>
      </c>
      <c r="D34" s="21">
        <v>2</v>
      </c>
      <c r="E34" s="22" t="s">
        <v>161</v>
      </c>
      <c r="F34" s="23" t="s">
        <v>162</v>
      </c>
      <c r="G34" s="11">
        <f>SUM(G35:G42)</f>
        <v>0</v>
      </c>
      <c r="H34" s="11">
        <f aca="true" t="shared" si="14" ref="H34:AF34">SUM(H35:H42)</f>
        <v>0</v>
      </c>
      <c r="I34" s="11">
        <f t="shared" si="14"/>
        <v>0</v>
      </c>
      <c r="J34" s="11">
        <f t="shared" si="14"/>
        <v>0</v>
      </c>
      <c r="K34" s="11">
        <f t="shared" si="14"/>
        <v>0</v>
      </c>
      <c r="L34" s="11">
        <f t="shared" si="14"/>
        <v>0</v>
      </c>
      <c r="M34" s="11">
        <f t="shared" si="14"/>
        <v>400000</v>
      </c>
      <c r="N34" s="565">
        <f t="shared" si="14"/>
        <v>400000</v>
      </c>
      <c r="O34" s="565">
        <f t="shared" si="14"/>
        <v>770000</v>
      </c>
      <c r="P34" s="565">
        <f t="shared" si="14"/>
        <v>440000</v>
      </c>
      <c r="Q34" s="565">
        <f t="shared" si="14"/>
        <v>330000</v>
      </c>
      <c r="R34" s="565">
        <f t="shared" si="14"/>
        <v>450000</v>
      </c>
      <c r="S34" s="565">
        <f t="shared" si="14"/>
        <v>750000</v>
      </c>
      <c r="T34" s="565">
        <f t="shared" si="14"/>
        <v>0</v>
      </c>
      <c r="U34" s="566">
        <f t="shared" si="14"/>
        <v>0</v>
      </c>
      <c r="V34" s="565">
        <f>SUM(V35:V42)</f>
        <v>0</v>
      </c>
      <c r="W34" s="695">
        <f t="shared" si="14"/>
        <v>0</v>
      </c>
      <c r="X34" s="565">
        <f t="shared" si="14"/>
        <v>0</v>
      </c>
      <c r="Y34" s="565">
        <f t="shared" si="14"/>
        <v>0</v>
      </c>
      <c r="Z34" s="565">
        <f t="shared" si="14"/>
        <v>0</v>
      </c>
      <c r="AA34" s="565">
        <f t="shared" si="14"/>
        <v>0</v>
      </c>
      <c r="AB34" s="565">
        <f t="shared" si="14"/>
        <v>0</v>
      </c>
      <c r="AC34" s="565">
        <f t="shared" si="14"/>
        <v>0</v>
      </c>
      <c r="AD34" s="565">
        <f t="shared" si="14"/>
        <v>0</v>
      </c>
      <c r="AE34" s="565">
        <f t="shared" si="14"/>
        <v>0</v>
      </c>
      <c r="AF34" s="565">
        <f t="shared" si="14"/>
        <v>0</v>
      </c>
    </row>
    <row r="35" spans="1:32" ht="15.75" thickBot="1">
      <c r="A35" s="1273"/>
      <c r="B35" s="15" t="s">
        <v>408</v>
      </c>
      <c r="C35" s="15" t="s">
        <v>165</v>
      </c>
      <c r="D35" s="15">
        <v>2</v>
      </c>
      <c r="E35" s="15" t="s">
        <v>119</v>
      </c>
      <c r="F35" s="329" t="s">
        <v>120</v>
      </c>
      <c r="G35" s="42">
        <v>0</v>
      </c>
      <c r="H35" s="42">
        <v>0</v>
      </c>
      <c r="I35" s="42">
        <v>0</v>
      </c>
      <c r="J35" s="42">
        <v>0</v>
      </c>
      <c r="K35" s="42">
        <v>0</v>
      </c>
      <c r="L35" s="42">
        <v>0</v>
      </c>
      <c r="M35" s="42">
        <v>0</v>
      </c>
      <c r="N35" s="580">
        <v>151000</v>
      </c>
      <c r="O35" s="649">
        <v>265000</v>
      </c>
      <c r="P35" s="650">
        <v>105000</v>
      </c>
      <c r="Q35" s="651">
        <f aca="true" t="shared" si="15" ref="Q35:Q42">O35-P35</f>
        <v>160000</v>
      </c>
      <c r="R35" s="580">
        <v>200000</v>
      </c>
      <c r="S35" s="580">
        <v>300000</v>
      </c>
      <c r="T35" s="580"/>
      <c r="U35" s="582"/>
      <c r="V35" s="579">
        <f aca="true" t="shared" si="16" ref="V35:V41">T35-U35</f>
        <v>0</v>
      </c>
      <c r="W35" s="698"/>
      <c r="X35" s="581"/>
      <c r="Y35" s="582"/>
      <c r="Z35" s="579">
        <f aca="true" t="shared" si="17" ref="Z35:Z41">X35-Y35</f>
        <v>0</v>
      </c>
      <c r="AA35" s="582"/>
      <c r="AB35" s="581"/>
      <c r="AC35" s="582"/>
      <c r="AD35" s="579">
        <f aca="true" t="shared" si="18" ref="AD35:AD41">AB35-AC35</f>
        <v>0</v>
      </c>
      <c r="AE35" s="582"/>
      <c r="AF35" s="558">
        <f aca="true" t="shared" si="19" ref="AF35:AF42">W35+AA35+AE35</f>
        <v>0</v>
      </c>
    </row>
    <row r="36" spans="1:32" ht="15" thickBot="1">
      <c r="A36" s="1273"/>
      <c r="B36" s="15" t="s">
        <v>408</v>
      </c>
      <c r="C36" s="15" t="s">
        <v>165</v>
      </c>
      <c r="D36" s="15">
        <v>2</v>
      </c>
      <c r="E36" s="15" t="s">
        <v>103</v>
      </c>
      <c r="F36" s="40" t="s">
        <v>4</v>
      </c>
      <c r="G36" s="42">
        <v>0</v>
      </c>
      <c r="H36" s="42">
        <v>0</v>
      </c>
      <c r="I36" s="42">
        <v>0</v>
      </c>
      <c r="J36" s="42">
        <v>0</v>
      </c>
      <c r="K36" s="42">
        <v>0</v>
      </c>
      <c r="L36" s="42">
        <v>0</v>
      </c>
      <c r="M36" s="42">
        <v>150000</v>
      </c>
      <c r="N36" s="583">
        <v>50000</v>
      </c>
      <c r="O36" s="649"/>
      <c r="P36" s="650"/>
      <c r="Q36" s="651">
        <f t="shared" si="15"/>
        <v>0</v>
      </c>
      <c r="R36" s="583"/>
      <c r="S36" s="583"/>
      <c r="T36" s="583"/>
      <c r="U36" s="585"/>
      <c r="V36" s="579">
        <f t="shared" si="16"/>
        <v>0</v>
      </c>
      <c r="W36" s="699"/>
      <c r="X36" s="584"/>
      <c r="Y36" s="585"/>
      <c r="Z36" s="579">
        <f t="shared" si="17"/>
        <v>0</v>
      </c>
      <c r="AA36" s="585"/>
      <c r="AB36" s="584"/>
      <c r="AC36" s="585"/>
      <c r="AD36" s="579">
        <f t="shared" si="18"/>
        <v>0</v>
      </c>
      <c r="AE36" s="585"/>
      <c r="AF36" s="558">
        <f t="shared" si="19"/>
        <v>0</v>
      </c>
    </row>
    <row r="37" spans="1:32" ht="15" thickBot="1">
      <c r="A37" s="1273"/>
      <c r="B37" s="15" t="s">
        <v>408</v>
      </c>
      <c r="C37" s="15" t="s">
        <v>165</v>
      </c>
      <c r="D37" s="15">
        <v>2</v>
      </c>
      <c r="E37" s="18" t="s">
        <v>143</v>
      </c>
      <c r="F37" s="43" t="s">
        <v>104</v>
      </c>
      <c r="G37" s="41">
        <v>0</v>
      </c>
      <c r="H37" s="42">
        <v>0</v>
      </c>
      <c r="I37" s="42">
        <v>0</v>
      </c>
      <c r="J37" s="42">
        <v>0</v>
      </c>
      <c r="K37" s="42">
        <v>0</v>
      </c>
      <c r="L37" s="42">
        <v>0</v>
      </c>
      <c r="M37" s="42">
        <v>50000</v>
      </c>
      <c r="N37" s="583"/>
      <c r="O37" s="652"/>
      <c r="P37" s="653"/>
      <c r="Q37" s="654">
        <f t="shared" si="15"/>
        <v>0</v>
      </c>
      <c r="R37" s="583"/>
      <c r="S37" s="583"/>
      <c r="T37" s="583"/>
      <c r="U37" s="585"/>
      <c r="V37" s="570">
        <f t="shared" si="16"/>
        <v>0</v>
      </c>
      <c r="W37" s="699"/>
      <c r="X37" s="584"/>
      <c r="Y37" s="585"/>
      <c r="Z37" s="570">
        <f t="shared" si="17"/>
        <v>0</v>
      </c>
      <c r="AA37" s="585"/>
      <c r="AB37" s="584"/>
      <c r="AC37" s="585"/>
      <c r="AD37" s="570">
        <f t="shared" si="18"/>
        <v>0</v>
      </c>
      <c r="AE37" s="585"/>
      <c r="AF37" s="558">
        <f t="shared" si="19"/>
        <v>0</v>
      </c>
    </row>
    <row r="38" spans="1:32" ht="15" thickBot="1">
      <c r="A38" s="1273"/>
      <c r="B38" s="15" t="s">
        <v>408</v>
      </c>
      <c r="C38" s="15" t="s">
        <v>165</v>
      </c>
      <c r="D38" s="15">
        <v>2</v>
      </c>
      <c r="E38" s="15" t="s">
        <v>125</v>
      </c>
      <c r="F38" s="161" t="s">
        <v>11</v>
      </c>
      <c r="G38" s="42">
        <v>0</v>
      </c>
      <c r="H38" s="42">
        <v>0</v>
      </c>
      <c r="I38" s="42">
        <v>0</v>
      </c>
      <c r="J38" s="42">
        <v>0</v>
      </c>
      <c r="K38" s="19">
        <v>0</v>
      </c>
      <c r="L38" s="44">
        <v>0</v>
      </c>
      <c r="M38" s="44">
        <v>0</v>
      </c>
      <c r="N38" s="583">
        <v>50000</v>
      </c>
      <c r="O38" s="652">
        <v>120000</v>
      </c>
      <c r="P38" s="653">
        <v>70000</v>
      </c>
      <c r="Q38" s="655">
        <f t="shared" si="15"/>
        <v>50000</v>
      </c>
      <c r="R38" s="583">
        <v>50000</v>
      </c>
      <c r="S38" s="583">
        <v>70000</v>
      </c>
      <c r="T38" s="583"/>
      <c r="U38" s="585"/>
      <c r="V38" s="586">
        <f t="shared" si="16"/>
        <v>0</v>
      </c>
      <c r="W38" s="699"/>
      <c r="X38" s="584"/>
      <c r="Y38" s="585"/>
      <c r="Z38" s="586">
        <f t="shared" si="17"/>
        <v>0</v>
      </c>
      <c r="AA38" s="585"/>
      <c r="AB38" s="584"/>
      <c r="AC38" s="585"/>
      <c r="AD38" s="586">
        <f t="shared" si="18"/>
        <v>0</v>
      </c>
      <c r="AE38" s="585"/>
      <c r="AF38" s="558">
        <f t="shared" si="19"/>
        <v>0</v>
      </c>
    </row>
    <row r="39" spans="1:32" ht="15" thickBot="1">
      <c r="A39" s="1273"/>
      <c r="B39" s="15" t="s">
        <v>408</v>
      </c>
      <c r="C39" s="18" t="s">
        <v>165</v>
      </c>
      <c r="D39" s="18">
        <v>2</v>
      </c>
      <c r="E39" s="18" t="s">
        <v>126</v>
      </c>
      <c r="F39" s="162" t="s">
        <v>226</v>
      </c>
      <c r="G39" s="44">
        <v>0</v>
      </c>
      <c r="H39" s="44">
        <v>0</v>
      </c>
      <c r="I39" s="44">
        <v>0</v>
      </c>
      <c r="J39" s="44">
        <v>0</v>
      </c>
      <c r="K39" s="44">
        <v>0</v>
      </c>
      <c r="L39" s="44">
        <v>0</v>
      </c>
      <c r="M39" s="44">
        <v>50000</v>
      </c>
      <c r="N39" s="583"/>
      <c r="O39" s="649">
        <v>110000</v>
      </c>
      <c r="P39" s="653">
        <v>70000</v>
      </c>
      <c r="Q39" s="654">
        <f t="shared" si="15"/>
        <v>40000</v>
      </c>
      <c r="R39" s="583">
        <v>50000</v>
      </c>
      <c r="S39" s="583">
        <v>70000</v>
      </c>
      <c r="T39" s="583"/>
      <c r="U39" s="585"/>
      <c r="V39" s="587">
        <f t="shared" si="16"/>
        <v>0</v>
      </c>
      <c r="W39" s="699"/>
      <c r="X39" s="584"/>
      <c r="Y39" s="585"/>
      <c r="Z39" s="587">
        <f t="shared" si="17"/>
        <v>0</v>
      </c>
      <c r="AA39" s="585"/>
      <c r="AB39" s="584"/>
      <c r="AC39" s="585"/>
      <c r="AD39" s="587">
        <f t="shared" si="18"/>
        <v>0</v>
      </c>
      <c r="AE39" s="585"/>
      <c r="AF39" s="558">
        <f t="shared" si="19"/>
        <v>0</v>
      </c>
    </row>
    <row r="40" spans="1:32" ht="15" thickBot="1">
      <c r="A40" s="1273"/>
      <c r="B40" s="15" t="s">
        <v>408</v>
      </c>
      <c r="C40" s="18" t="s">
        <v>165</v>
      </c>
      <c r="D40" s="18">
        <v>2</v>
      </c>
      <c r="E40" s="18" t="s">
        <v>227</v>
      </c>
      <c r="F40" s="162" t="s">
        <v>228</v>
      </c>
      <c r="G40" s="44">
        <v>0</v>
      </c>
      <c r="H40" s="44">
        <v>0</v>
      </c>
      <c r="I40" s="44">
        <v>0</v>
      </c>
      <c r="J40" s="44">
        <v>0</v>
      </c>
      <c r="K40" s="44">
        <v>0</v>
      </c>
      <c r="L40" s="44">
        <v>0</v>
      </c>
      <c r="M40" s="44">
        <v>50000</v>
      </c>
      <c r="N40" s="583">
        <v>50000</v>
      </c>
      <c r="O40" s="652">
        <v>110000</v>
      </c>
      <c r="P40" s="653">
        <v>70000</v>
      </c>
      <c r="Q40" s="654">
        <f t="shared" si="15"/>
        <v>40000</v>
      </c>
      <c r="R40" s="583">
        <v>100000</v>
      </c>
      <c r="S40" s="583">
        <v>120000</v>
      </c>
      <c r="T40" s="583"/>
      <c r="U40" s="585"/>
      <c r="V40" s="587">
        <f t="shared" si="16"/>
        <v>0</v>
      </c>
      <c r="W40" s="699"/>
      <c r="X40" s="584"/>
      <c r="Y40" s="585"/>
      <c r="Z40" s="587">
        <f t="shared" si="17"/>
        <v>0</v>
      </c>
      <c r="AA40" s="585"/>
      <c r="AB40" s="584"/>
      <c r="AC40" s="585"/>
      <c r="AD40" s="587">
        <f t="shared" si="18"/>
        <v>0</v>
      </c>
      <c r="AE40" s="585"/>
      <c r="AF40" s="558">
        <f t="shared" si="19"/>
        <v>0</v>
      </c>
    </row>
    <row r="41" spans="1:32" ht="15" thickBot="1">
      <c r="A41" s="1273"/>
      <c r="B41" s="15" t="s">
        <v>408</v>
      </c>
      <c r="C41" s="18" t="s">
        <v>165</v>
      </c>
      <c r="D41" s="18">
        <v>2</v>
      </c>
      <c r="E41" s="18" t="s">
        <v>231</v>
      </c>
      <c r="F41" s="242" t="s">
        <v>229</v>
      </c>
      <c r="G41" s="243"/>
      <c r="H41" s="243"/>
      <c r="I41" s="243"/>
      <c r="J41" s="243"/>
      <c r="K41" s="243"/>
      <c r="L41" s="243"/>
      <c r="M41" s="243">
        <v>50000</v>
      </c>
      <c r="N41" s="583">
        <v>49000</v>
      </c>
      <c r="O41" s="656">
        <v>55000</v>
      </c>
      <c r="P41" s="657">
        <v>55000</v>
      </c>
      <c r="Q41" s="658">
        <f t="shared" si="15"/>
        <v>0</v>
      </c>
      <c r="R41" s="583">
        <v>25000</v>
      </c>
      <c r="S41" s="583">
        <v>70000</v>
      </c>
      <c r="T41" s="583"/>
      <c r="U41" s="585"/>
      <c r="V41" s="588">
        <f t="shared" si="16"/>
        <v>0</v>
      </c>
      <c r="W41" s="699"/>
      <c r="X41" s="584"/>
      <c r="Y41" s="585"/>
      <c r="Z41" s="588">
        <f t="shared" si="17"/>
        <v>0</v>
      </c>
      <c r="AA41" s="585"/>
      <c r="AB41" s="584"/>
      <c r="AC41" s="585"/>
      <c r="AD41" s="588">
        <f t="shared" si="18"/>
        <v>0</v>
      </c>
      <c r="AE41" s="585"/>
      <c r="AF41" s="558">
        <f t="shared" si="19"/>
        <v>0</v>
      </c>
    </row>
    <row r="42" spans="1:32" ht="15" thickBot="1">
      <c r="A42" s="1273"/>
      <c r="B42" s="239" t="s">
        <v>408</v>
      </c>
      <c r="C42" s="24" t="s">
        <v>165</v>
      </c>
      <c r="D42" s="24">
        <v>2</v>
      </c>
      <c r="E42" s="24" t="s">
        <v>232</v>
      </c>
      <c r="F42" s="813" t="s">
        <v>230</v>
      </c>
      <c r="G42" s="243">
        <v>0</v>
      </c>
      <c r="H42" s="243">
        <v>0</v>
      </c>
      <c r="I42" s="243">
        <v>0</v>
      </c>
      <c r="J42" s="243">
        <v>0</v>
      </c>
      <c r="K42" s="243">
        <v>0</v>
      </c>
      <c r="L42" s="243">
        <v>0</v>
      </c>
      <c r="M42" s="243">
        <v>50000</v>
      </c>
      <c r="N42" s="814">
        <v>50000</v>
      </c>
      <c r="O42" s="656">
        <v>110000</v>
      </c>
      <c r="P42" s="657">
        <v>70000</v>
      </c>
      <c r="Q42" s="658">
        <f t="shared" si="15"/>
        <v>40000</v>
      </c>
      <c r="R42" s="814">
        <v>25000</v>
      </c>
      <c r="S42" s="814">
        <v>120000</v>
      </c>
      <c r="T42" s="814"/>
      <c r="U42" s="815"/>
      <c r="V42" s="818">
        <f>T42-U42</f>
        <v>0</v>
      </c>
      <c r="W42" s="816"/>
      <c r="X42" s="817"/>
      <c r="Y42" s="815"/>
      <c r="Z42" s="818">
        <f>X42-Y42</f>
        <v>0</v>
      </c>
      <c r="AA42" s="815"/>
      <c r="AB42" s="817"/>
      <c r="AC42" s="815"/>
      <c r="AD42" s="818">
        <f>AB42-AC42</f>
        <v>0</v>
      </c>
      <c r="AE42" s="585"/>
      <c r="AF42" s="558">
        <f t="shared" si="19"/>
        <v>0</v>
      </c>
    </row>
    <row r="43" spans="1:32" ht="15" thickBot="1">
      <c r="A43" s="36"/>
      <c r="B43" s="37"/>
      <c r="C43" s="38"/>
      <c r="D43" s="38"/>
      <c r="E43" s="38"/>
      <c r="F43" s="38"/>
      <c r="G43" s="39"/>
      <c r="H43" s="39"/>
      <c r="I43" s="39"/>
      <c r="J43" s="39"/>
      <c r="K43" s="39"/>
      <c r="L43" s="39"/>
      <c r="M43" s="39"/>
      <c r="N43" s="576"/>
      <c r="O43" s="576"/>
      <c r="P43" s="576"/>
      <c r="Q43" s="576"/>
      <c r="R43" s="576"/>
      <c r="S43" s="576"/>
      <c r="T43" s="576"/>
      <c r="U43" s="576"/>
      <c r="V43" s="576"/>
      <c r="W43" s="576"/>
      <c r="X43" s="576"/>
      <c r="Y43" s="576"/>
      <c r="Z43" s="576"/>
      <c r="AA43" s="576"/>
      <c r="AB43" s="576"/>
      <c r="AC43" s="576"/>
      <c r="AD43" s="577"/>
      <c r="AE43" s="576"/>
      <c r="AF43" s="577"/>
    </row>
    <row r="44" spans="1:32" ht="12.75">
      <c r="A44" s="521"/>
      <c r="B44" s="521"/>
      <c r="C44" s="521"/>
      <c r="D44" s="521"/>
      <c r="E44" s="521"/>
      <c r="F44" s="521"/>
      <c r="G44" s="522"/>
      <c r="H44" s="522"/>
      <c r="I44" s="522"/>
      <c r="J44" s="522"/>
      <c r="K44" s="522"/>
      <c r="L44" s="522"/>
      <c r="M44" s="522"/>
      <c r="N44" s="522"/>
      <c r="O44" s="522"/>
      <c r="P44" s="522"/>
      <c r="Q44" s="522"/>
      <c r="R44" s="522"/>
      <c r="S44" s="522"/>
      <c r="T44" s="522"/>
      <c r="U44" s="522"/>
      <c r="V44" s="522"/>
      <c r="W44" s="522"/>
      <c r="X44" s="522"/>
      <c r="Y44" s="522"/>
      <c r="Z44" s="522"/>
      <c r="AA44" s="522"/>
      <c r="AB44" s="522"/>
      <c r="AC44" s="522"/>
      <c r="AD44" s="522"/>
      <c r="AE44" s="522"/>
      <c r="AF44" s="522"/>
    </row>
    <row r="45" spans="1:32" ht="13.5" thickBot="1">
      <c r="A45" s="521"/>
      <c r="B45" s="521"/>
      <c r="C45" s="521"/>
      <c r="D45" s="521"/>
      <c r="E45" s="521"/>
      <c r="F45" s="521"/>
      <c r="G45" s="522"/>
      <c r="H45" s="522"/>
      <c r="I45" s="522"/>
      <c r="J45" s="522"/>
      <c r="K45" s="522"/>
      <c r="L45" s="522"/>
      <c r="M45" s="522"/>
      <c r="N45" s="522"/>
      <c r="O45" s="522"/>
      <c r="P45" s="522"/>
      <c r="Q45" s="522"/>
      <c r="R45" s="522"/>
      <c r="S45" s="522"/>
      <c r="T45" s="522"/>
      <c r="U45" s="522"/>
      <c r="V45" s="522"/>
      <c r="W45" s="522"/>
      <c r="X45" s="522"/>
      <c r="Y45" s="522"/>
      <c r="Z45" s="522"/>
      <c r="AA45" s="522"/>
      <c r="AB45" s="522"/>
      <c r="AC45" s="522"/>
      <c r="AD45" s="522"/>
      <c r="AE45" s="522"/>
      <c r="AF45" s="522"/>
    </row>
    <row r="46" spans="1:32" ht="13.5" thickBot="1">
      <c r="A46" s="1254" t="s">
        <v>537</v>
      </c>
      <c r="B46" s="1255"/>
      <c r="C46" s="1255"/>
      <c r="D46" s="1255"/>
      <c r="E46" s="1255"/>
      <c r="F46" s="1256"/>
      <c r="G46" s="7">
        <v>2006</v>
      </c>
      <c r="H46" s="7">
        <v>2007</v>
      </c>
      <c r="I46" s="7" t="s">
        <v>52</v>
      </c>
      <c r="J46" s="7" t="s">
        <v>157</v>
      </c>
      <c r="K46" s="7" t="s">
        <v>158</v>
      </c>
      <c r="L46" s="7" t="s">
        <v>158</v>
      </c>
      <c r="M46" s="7" t="s">
        <v>15</v>
      </c>
      <c r="N46" s="516" t="s">
        <v>145</v>
      </c>
      <c r="O46" s="1245" t="s">
        <v>213</v>
      </c>
      <c r="P46" s="1246"/>
      <c r="Q46" s="1246"/>
      <c r="R46" s="1247"/>
      <c r="S46" s="733" t="s">
        <v>223</v>
      </c>
      <c r="T46" s="1245" t="s">
        <v>486</v>
      </c>
      <c r="U46" s="1246"/>
      <c r="V46" s="1246"/>
      <c r="W46" s="1247"/>
      <c r="X46" s="1245" t="s">
        <v>521</v>
      </c>
      <c r="Y46" s="1248"/>
      <c r="Z46" s="1248"/>
      <c r="AA46" s="1249"/>
      <c r="AB46" s="1245" t="s">
        <v>716</v>
      </c>
      <c r="AC46" s="1248"/>
      <c r="AD46" s="1248"/>
      <c r="AE46" s="1249"/>
      <c r="AF46" s="1250" t="s">
        <v>169</v>
      </c>
    </row>
    <row r="47" spans="1:32" ht="39" thickBot="1">
      <c r="A47" s="1257"/>
      <c r="B47" s="1258"/>
      <c r="C47" s="1258"/>
      <c r="D47" s="1258"/>
      <c r="E47" s="1258"/>
      <c r="F47" s="1259"/>
      <c r="G47" s="9" t="s">
        <v>159</v>
      </c>
      <c r="H47" s="9" t="s">
        <v>159</v>
      </c>
      <c r="I47" s="160" t="s">
        <v>159</v>
      </c>
      <c r="J47" s="218" t="s">
        <v>159</v>
      </c>
      <c r="K47" s="218" t="s">
        <v>159</v>
      </c>
      <c r="L47" s="218" t="s">
        <v>159</v>
      </c>
      <c r="M47" s="218" t="s">
        <v>159</v>
      </c>
      <c r="N47" s="218" t="s">
        <v>159</v>
      </c>
      <c r="O47" s="212" t="s">
        <v>130</v>
      </c>
      <c r="P47" s="213" t="s">
        <v>129</v>
      </c>
      <c r="Q47" s="217" t="s">
        <v>131</v>
      </c>
      <c r="R47" s="218" t="s">
        <v>159</v>
      </c>
      <c r="S47" s="218" t="s">
        <v>159</v>
      </c>
      <c r="T47" s="212" t="s">
        <v>130</v>
      </c>
      <c r="U47" s="684" t="s">
        <v>677</v>
      </c>
      <c r="V47" s="217" t="s">
        <v>131</v>
      </c>
      <c r="W47" s="700" t="s">
        <v>12</v>
      </c>
      <c r="X47" s="212" t="s">
        <v>130</v>
      </c>
      <c r="Y47" s="218" t="s">
        <v>677</v>
      </c>
      <c r="Z47" s="217" t="s">
        <v>131</v>
      </c>
      <c r="AA47" s="218" t="s">
        <v>159</v>
      </c>
      <c r="AB47" s="212" t="s">
        <v>130</v>
      </c>
      <c r="AC47" s="218" t="s">
        <v>129</v>
      </c>
      <c r="AD47" s="217" t="s">
        <v>131</v>
      </c>
      <c r="AE47" s="218" t="s">
        <v>159</v>
      </c>
      <c r="AF47" s="926"/>
    </row>
    <row r="48" spans="1:32" ht="21.75" customHeight="1" thickBot="1">
      <c r="A48" s="1251" t="s">
        <v>26</v>
      </c>
      <c r="B48" s="1252"/>
      <c r="C48" s="1252"/>
      <c r="D48" s="1252"/>
      <c r="E48" s="1252"/>
      <c r="F48" s="1253"/>
      <c r="G48" s="48" t="e">
        <f aca="true" t="shared" si="20" ref="G48:M48">SUM(G49,G58:G59)</f>
        <v>#REF!</v>
      </c>
      <c r="H48" s="48" t="e">
        <f t="shared" si="20"/>
        <v>#REF!</v>
      </c>
      <c r="I48" s="48" t="e">
        <f t="shared" si="20"/>
        <v>#REF!</v>
      </c>
      <c r="J48" s="48" t="e">
        <f t="shared" si="20"/>
        <v>#REF!</v>
      </c>
      <c r="K48" s="48" t="e">
        <f t="shared" si="20"/>
        <v>#REF!</v>
      </c>
      <c r="L48" s="48" t="e">
        <f t="shared" si="20"/>
        <v>#REF!</v>
      </c>
      <c r="M48" s="48" t="e">
        <f t="shared" si="20"/>
        <v>#REF!</v>
      </c>
      <c r="N48" s="48">
        <f>N49+N59</f>
        <v>1100000</v>
      </c>
      <c r="O48" s="48">
        <f aca="true" t="shared" si="21" ref="O48:AF48">O49+O59</f>
        <v>8690000</v>
      </c>
      <c r="P48" s="48">
        <f t="shared" si="21"/>
        <v>1290000</v>
      </c>
      <c r="Q48" s="48">
        <f t="shared" si="21"/>
        <v>7400000</v>
      </c>
      <c r="R48" s="48">
        <f t="shared" si="21"/>
        <v>2450000</v>
      </c>
      <c r="S48" s="48">
        <f t="shared" si="21"/>
        <v>4930000</v>
      </c>
      <c r="T48" s="48">
        <f t="shared" si="21"/>
        <v>0</v>
      </c>
      <c r="U48" s="48">
        <f t="shared" si="21"/>
        <v>0</v>
      </c>
      <c r="V48" s="48">
        <f t="shared" si="21"/>
        <v>0</v>
      </c>
      <c r="W48" s="48">
        <f t="shared" si="21"/>
        <v>0</v>
      </c>
      <c r="X48" s="48">
        <f t="shared" si="21"/>
        <v>0</v>
      </c>
      <c r="Y48" s="48">
        <f t="shared" si="21"/>
        <v>0</v>
      </c>
      <c r="Z48" s="48">
        <f t="shared" si="21"/>
        <v>0</v>
      </c>
      <c r="AA48" s="48">
        <f t="shared" si="21"/>
        <v>0</v>
      </c>
      <c r="AB48" s="48">
        <f t="shared" si="21"/>
        <v>0</v>
      </c>
      <c r="AC48" s="48">
        <f t="shared" si="21"/>
        <v>0</v>
      </c>
      <c r="AD48" s="48">
        <f t="shared" si="21"/>
        <v>0</v>
      </c>
      <c r="AE48" s="48" t="e">
        <f t="shared" si="21"/>
        <v>#REF!</v>
      </c>
      <c r="AF48" s="48">
        <f t="shared" si="21"/>
        <v>2450000</v>
      </c>
    </row>
    <row r="49" spans="1:32" ht="40.5" customHeight="1" thickBot="1">
      <c r="A49" s="153" t="s">
        <v>186</v>
      </c>
      <c r="B49" s="1223" t="s">
        <v>174</v>
      </c>
      <c r="C49" s="1235"/>
      <c r="D49" s="1235"/>
      <c r="E49" s="1235"/>
      <c r="F49" s="1236"/>
      <c r="G49" s="49" t="e">
        <f aca="true" t="shared" si="22" ref="G49:L49">SUM(G50:G56)</f>
        <v>#REF!</v>
      </c>
      <c r="H49" s="49" t="e">
        <f t="shared" si="22"/>
        <v>#REF!</v>
      </c>
      <c r="I49" s="49" t="e">
        <f t="shared" si="22"/>
        <v>#REF!</v>
      </c>
      <c r="J49" s="49" t="e">
        <f t="shared" si="22"/>
        <v>#REF!</v>
      </c>
      <c r="K49" s="49" t="e">
        <f t="shared" si="22"/>
        <v>#REF!</v>
      </c>
      <c r="L49" s="49" t="e">
        <f t="shared" si="22"/>
        <v>#REF!</v>
      </c>
      <c r="M49" s="49" t="e">
        <f>M50+M53+M56</f>
        <v>#REF!</v>
      </c>
      <c r="N49" s="49">
        <f>N50+N53+N56</f>
        <v>700000</v>
      </c>
      <c r="O49" s="49">
        <f aca="true" t="shared" si="23" ref="O49:AE49">O50+O53+O56</f>
        <v>7920000</v>
      </c>
      <c r="P49" s="49">
        <f t="shared" si="23"/>
        <v>850000</v>
      </c>
      <c r="Q49" s="49">
        <f t="shared" si="23"/>
        <v>7070000</v>
      </c>
      <c r="R49" s="49">
        <f t="shared" si="23"/>
        <v>2000000</v>
      </c>
      <c r="S49" s="49">
        <f t="shared" si="23"/>
        <v>4180000</v>
      </c>
      <c r="T49" s="49">
        <f t="shared" si="23"/>
        <v>0</v>
      </c>
      <c r="U49" s="685">
        <f t="shared" si="23"/>
        <v>0</v>
      </c>
      <c r="V49" s="49">
        <f>V50+V53+V56</f>
        <v>0</v>
      </c>
      <c r="W49" s="701">
        <f t="shared" si="23"/>
        <v>0</v>
      </c>
      <c r="X49" s="49">
        <f t="shared" si="23"/>
        <v>0</v>
      </c>
      <c r="Y49" s="49">
        <f t="shared" si="23"/>
        <v>0</v>
      </c>
      <c r="Z49" s="49">
        <f t="shared" si="23"/>
        <v>0</v>
      </c>
      <c r="AA49" s="49">
        <f t="shared" si="23"/>
        <v>0</v>
      </c>
      <c r="AB49" s="49">
        <f t="shared" si="23"/>
        <v>0</v>
      </c>
      <c r="AC49" s="49">
        <f t="shared" si="23"/>
        <v>0</v>
      </c>
      <c r="AD49" s="49">
        <f t="shared" si="23"/>
        <v>0</v>
      </c>
      <c r="AE49" s="49" t="e">
        <f t="shared" si="23"/>
        <v>#REF!</v>
      </c>
      <c r="AF49" s="49">
        <f aca="true" t="shared" si="24" ref="AF49:AF54">R49+W49+AA49</f>
        <v>2000000</v>
      </c>
    </row>
    <row r="50" spans="1:32" ht="18" customHeight="1" thickBot="1">
      <c r="A50" s="219"/>
      <c r="B50" s="1237" t="s">
        <v>175</v>
      </c>
      <c r="C50" s="1238"/>
      <c r="D50" s="1238"/>
      <c r="E50" s="1238"/>
      <c r="F50" s="1239"/>
      <c r="G50" s="546" t="e">
        <f>G9+G10+#REF!+G11+G13+G14+G15+G16+G17+#REF!+G18+G19+G28+G30+#REF!+#REF!+#REF!+#REF!+#REF!+#REF!+#REF!+#REF!+#REF!+#REF!+#REF!</f>
        <v>#REF!</v>
      </c>
      <c r="H50" s="546" t="e">
        <f>H9+H10+#REF!+H11+H13+H14+H15+H16+H17+#REF!+H18+H19+H28+H30+#REF!+#REF!+#REF!+#REF!+#REF!+#REF!+#REF!+#REF!+#REF!+#REF!+#REF!</f>
        <v>#REF!</v>
      </c>
      <c r="I50" s="546" t="e">
        <f>I9+I10+#REF!+I11+I13+I14+I15+I16+I17+#REF!+I18+I19+I28+I30+#REF!+#REF!+#REF!+#REF!+#REF!+#REF!+#REF!+#REF!+#REF!+#REF!+#REF!</f>
        <v>#REF!</v>
      </c>
      <c r="J50" s="546" t="e">
        <f>J9+J10+#REF!+J11+J13+J14+J15+J16+J17+#REF!+J18+J19+J28+J30+#REF!+#REF!+#REF!+#REF!+#REF!+#REF!+#REF!+#REF!+#REF!+#REF!+#REF!</f>
        <v>#REF!</v>
      </c>
      <c r="K50" s="546" t="e">
        <f>K9+K10+#REF!+K11+K13+K14+K15+K16+K17+#REF!+K18+K19+K28+K30+#REF!+#REF!+#REF!+#REF!+#REF!+#REF!+#REF!+#REF!+#REF!+#REF!+#REF!</f>
        <v>#REF!</v>
      </c>
      <c r="L50" s="546" t="e">
        <f>L9+L10+#REF!+L11+L13+L14+L15+L16+L17+#REF!+L18+L19+L28+L30+#REF!+#REF!+#REF!+#REF!+#REF!+#REF!+#REF!+#REF!+#REF!+#REF!+#REF!</f>
        <v>#REF!</v>
      </c>
      <c r="M50" s="546" t="e">
        <f>M9+M10+M11+M13+M14+M15+M16+M17+M18+M19+M28+M30+#REF!+#REF!+#REF!+#REF!+#REF!+#REF!+#REF!+#REF!+#REF!+#REF!+#REF!</f>
        <v>#REF!</v>
      </c>
      <c r="N50" s="546">
        <f>N9+N10+N11+N13+N14+N15+N16+N17+N18+N19+N28+N30</f>
        <v>500000</v>
      </c>
      <c r="O50" s="546">
        <f aca="true" t="shared" si="25" ref="O50:AD50">O9+O10+O11+O13+O14+O15+O16+O17+O18+O19+O28+O30</f>
        <v>5838000</v>
      </c>
      <c r="P50" s="546">
        <f t="shared" si="25"/>
        <v>606000</v>
      </c>
      <c r="Q50" s="546">
        <f t="shared" si="25"/>
        <v>5232000</v>
      </c>
      <c r="R50" s="546">
        <f t="shared" si="25"/>
        <v>1800000</v>
      </c>
      <c r="S50" s="546">
        <f t="shared" si="25"/>
        <v>2780000</v>
      </c>
      <c r="T50" s="546">
        <f t="shared" si="25"/>
        <v>0</v>
      </c>
      <c r="U50" s="546">
        <f t="shared" si="25"/>
        <v>0</v>
      </c>
      <c r="V50" s="546">
        <f>V9+V10+V11+V13+V14+V15+V16+V17+V18+V19+V28+V30</f>
        <v>0</v>
      </c>
      <c r="W50" s="546">
        <f t="shared" si="25"/>
        <v>0</v>
      </c>
      <c r="X50" s="546">
        <f t="shared" si="25"/>
        <v>0</v>
      </c>
      <c r="Y50" s="546">
        <f t="shared" si="25"/>
        <v>0</v>
      </c>
      <c r="Z50" s="546">
        <f t="shared" si="25"/>
        <v>0</v>
      </c>
      <c r="AA50" s="546">
        <f t="shared" si="25"/>
        <v>0</v>
      </c>
      <c r="AB50" s="546">
        <f t="shared" si="25"/>
        <v>0</v>
      </c>
      <c r="AC50" s="546">
        <f t="shared" si="25"/>
        <v>0</v>
      </c>
      <c r="AD50" s="546">
        <f t="shared" si="25"/>
        <v>0</v>
      </c>
      <c r="AE50" s="546" t="e">
        <f>AE9+AE10+AE11+AE13+AE14+AE15+AE16+AE17+AE18+AE19+AE28+AE30+#REF!+#REF!+#REF!+#REF!+#REF!+#REF!+#REF!+#REF!+#REF!+#REF!+#REF!</f>
        <v>#REF!</v>
      </c>
      <c r="AF50" s="547">
        <f t="shared" si="24"/>
        <v>1800000</v>
      </c>
    </row>
    <row r="51" spans="1:32" ht="17.25" customHeight="1" thickBot="1">
      <c r="A51" s="548"/>
      <c r="B51" s="1240" t="s">
        <v>538</v>
      </c>
      <c r="C51" s="1227"/>
      <c r="D51" s="1227"/>
      <c r="E51" s="1227"/>
      <c r="F51" s="1241"/>
      <c r="G51" s="549"/>
      <c r="H51" s="523"/>
      <c r="I51" s="523"/>
      <c r="J51" s="523"/>
      <c r="K51" s="523"/>
      <c r="L51" s="523"/>
      <c r="M51" s="523">
        <f aca="true" t="shared" si="26" ref="M51:R51">M8-M12+M19+M28+M30</f>
        <v>610000</v>
      </c>
      <c r="N51" s="523">
        <f t="shared" si="26"/>
        <v>500000</v>
      </c>
      <c r="O51" s="523">
        <f t="shared" si="26"/>
        <v>5838000</v>
      </c>
      <c r="P51" s="523">
        <f t="shared" si="26"/>
        <v>606000</v>
      </c>
      <c r="Q51" s="523">
        <f t="shared" si="26"/>
        <v>5232000</v>
      </c>
      <c r="R51" s="523">
        <f t="shared" si="26"/>
        <v>1800000</v>
      </c>
      <c r="S51" s="523"/>
      <c r="T51" s="523">
        <f aca="true" t="shared" si="27" ref="T51:AE51">T8-T12+T19+T28+T30</f>
        <v>0</v>
      </c>
      <c r="U51" s="686">
        <f t="shared" si="27"/>
        <v>0</v>
      </c>
      <c r="V51" s="523">
        <f>V8-V12+V19+V28+V30</f>
        <v>0</v>
      </c>
      <c r="W51" s="549">
        <f t="shared" si="27"/>
        <v>0</v>
      </c>
      <c r="X51" s="523">
        <f t="shared" si="27"/>
        <v>0</v>
      </c>
      <c r="Y51" s="523">
        <f t="shared" si="27"/>
        <v>0</v>
      </c>
      <c r="Z51" s="523">
        <f t="shared" si="27"/>
        <v>0</v>
      </c>
      <c r="AA51" s="523">
        <f t="shared" si="27"/>
        <v>0</v>
      </c>
      <c r="AB51" s="523">
        <f t="shared" si="27"/>
        <v>0</v>
      </c>
      <c r="AC51" s="523">
        <f t="shared" si="27"/>
        <v>0</v>
      </c>
      <c r="AD51" s="523">
        <f t="shared" si="27"/>
        <v>0</v>
      </c>
      <c r="AE51" s="523">
        <f t="shared" si="27"/>
        <v>0</v>
      </c>
      <c r="AF51" s="14">
        <f t="shared" si="24"/>
        <v>1800000</v>
      </c>
    </row>
    <row r="52" spans="1:32" ht="18" customHeight="1" hidden="1" thickBot="1">
      <c r="A52" s="219"/>
      <c r="B52" s="1226"/>
      <c r="C52" s="1227"/>
      <c r="D52" s="1227"/>
      <c r="E52" s="1227"/>
      <c r="F52" s="1228"/>
      <c r="G52" s="523"/>
      <c r="H52" s="523"/>
      <c r="I52" s="523"/>
      <c r="J52" s="523"/>
      <c r="K52" s="523"/>
      <c r="L52" s="523"/>
      <c r="M52" s="523" t="e">
        <f>#REF!-#REF!</f>
        <v>#REF!</v>
      </c>
      <c r="N52" s="523"/>
      <c r="O52" s="523"/>
      <c r="P52" s="523"/>
      <c r="Q52" s="523"/>
      <c r="R52" s="523"/>
      <c r="S52" s="523"/>
      <c r="T52" s="523"/>
      <c r="U52" s="686"/>
      <c r="V52" s="523"/>
      <c r="W52" s="549"/>
      <c r="X52" s="523"/>
      <c r="Y52" s="523"/>
      <c r="Z52" s="523"/>
      <c r="AA52" s="523"/>
      <c r="AB52" s="523"/>
      <c r="AC52" s="523"/>
      <c r="AD52" s="523"/>
      <c r="AE52" s="523" t="e">
        <f>#REF!-#REF!</f>
        <v>#REF!</v>
      </c>
      <c r="AF52" s="14">
        <f t="shared" si="24"/>
        <v>0</v>
      </c>
    </row>
    <row r="53" spans="1:32" ht="18" customHeight="1" thickBot="1">
      <c r="A53" s="220"/>
      <c r="B53" s="1242" t="s">
        <v>176</v>
      </c>
      <c r="C53" s="1243"/>
      <c r="D53" s="1243"/>
      <c r="E53" s="1243"/>
      <c r="F53" s="1244"/>
      <c r="G53" s="550" t="e">
        <f>G12+G25+#REF!</f>
        <v>#REF!</v>
      </c>
      <c r="H53" s="550" t="e">
        <f>H12+H25+#REF!</f>
        <v>#REF!</v>
      </c>
      <c r="I53" s="550" t="e">
        <f>I12+I25+#REF!</f>
        <v>#REF!</v>
      </c>
      <c r="J53" s="550" t="e">
        <f>J12+J25+#REF!</f>
        <v>#REF!</v>
      </c>
      <c r="K53" s="550" t="e">
        <f>K12+K25+#REF!</f>
        <v>#REF!</v>
      </c>
      <c r="L53" s="550" t="e">
        <f>L12+L25+#REF!</f>
        <v>#REF!</v>
      </c>
      <c r="M53" s="550" t="e">
        <f>M12+M25+#REF!</f>
        <v>#REF!</v>
      </c>
      <c r="N53" s="550">
        <f>N12+N25</f>
        <v>200000</v>
      </c>
      <c r="O53" s="550">
        <f aca="true" t="shared" si="28" ref="O53:AD53">O12+O25</f>
        <v>2082000</v>
      </c>
      <c r="P53" s="550">
        <f t="shared" si="28"/>
        <v>244000</v>
      </c>
      <c r="Q53" s="550">
        <f t="shared" si="28"/>
        <v>1838000</v>
      </c>
      <c r="R53" s="550">
        <f t="shared" si="28"/>
        <v>200000</v>
      </c>
      <c r="S53" s="550">
        <f t="shared" si="28"/>
        <v>1400000</v>
      </c>
      <c r="T53" s="550">
        <f t="shared" si="28"/>
        <v>0</v>
      </c>
      <c r="U53" s="550">
        <f t="shared" si="28"/>
        <v>0</v>
      </c>
      <c r="V53" s="550">
        <f>V12+V25</f>
        <v>0</v>
      </c>
      <c r="W53" s="550">
        <f t="shared" si="28"/>
        <v>0</v>
      </c>
      <c r="X53" s="550">
        <f t="shared" si="28"/>
        <v>0</v>
      </c>
      <c r="Y53" s="550">
        <f t="shared" si="28"/>
        <v>0</v>
      </c>
      <c r="Z53" s="550">
        <f t="shared" si="28"/>
        <v>0</v>
      </c>
      <c r="AA53" s="550">
        <f t="shared" si="28"/>
        <v>0</v>
      </c>
      <c r="AB53" s="550">
        <f t="shared" si="28"/>
        <v>0</v>
      </c>
      <c r="AC53" s="550">
        <f t="shared" si="28"/>
        <v>0</v>
      </c>
      <c r="AD53" s="550">
        <f t="shared" si="28"/>
        <v>0</v>
      </c>
      <c r="AE53" s="550" t="e">
        <f>AE12+AE25+#REF!</f>
        <v>#REF!</v>
      </c>
      <c r="AF53" s="547">
        <f t="shared" si="24"/>
        <v>200000</v>
      </c>
    </row>
    <row r="54" spans="1:32" ht="12.75" customHeight="1">
      <c r="A54" s="221"/>
      <c r="B54" s="1226" t="s">
        <v>538</v>
      </c>
      <c r="C54" s="1227"/>
      <c r="D54" s="1227"/>
      <c r="E54" s="1227"/>
      <c r="F54" s="1228"/>
      <c r="G54" s="524"/>
      <c r="H54" s="524"/>
      <c r="I54" s="524"/>
      <c r="J54" s="524"/>
      <c r="K54" s="524"/>
      <c r="L54" s="524"/>
      <c r="M54" s="524">
        <f aca="true" t="shared" si="29" ref="M54:R54">M12+M25</f>
        <v>390000</v>
      </c>
      <c r="N54" s="524">
        <f t="shared" si="29"/>
        <v>200000</v>
      </c>
      <c r="O54" s="524">
        <f t="shared" si="29"/>
        <v>2082000</v>
      </c>
      <c r="P54" s="524">
        <f t="shared" si="29"/>
        <v>244000</v>
      </c>
      <c r="Q54" s="524">
        <f t="shared" si="29"/>
        <v>1838000</v>
      </c>
      <c r="R54" s="524">
        <f t="shared" si="29"/>
        <v>200000</v>
      </c>
      <c r="S54" s="524"/>
      <c r="T54" s="524">
        <f aca="true" t="shared" si="30" ref="T54:AE54">T12+T25</f>
        <v>0</v>
      </c>
      <c r="U54" s="687">
        <f t="shared" si="30"/>
        <v>0</v>
      </c>
      <c r="V54" s="524">
        <f>V12+V25</f>
        <v>0</v>
      </c>
      <c r="W54" s="702">
        <f t="shared" si="30"/>
        <v>0</v>
      </c>
      <c r="X54" s="524">
        <f t="shared" si="30"/>
        <v>0</v>
      </c>
      <c r="Y54" s="524">
        <f t="shared" si="30"/>
        <v>0</v>
      </c>
      <c r="Z54" s="524">
        <f t="shared" si="30"/>
        <v>0</v>
      </c>
      <c r="AA54" s="524">
        <f t="shared" si="30"/>
        <v>0</v>
      </c>
      <c r="AB54" s="524">
        <f t="shared" si="30"/>
        <v>0</v>
      </c>
      <c r="AC54" s="524">
        <f t="shared" si="30"/>
        <v>0</v>
      </c>
      <c r="AD54" s="524">
        <f t="shared" si="30"/>
        <v>0</v>
      </c>
      <c r="AE54" s="524">
        <f t="shared" si="30"/>
        <v>0</v>
      </c>
      <c r="AF54" s="14">
        <f t="shared" si="24"/>
        <v>200000</v>
      </c>
    </row>
    <row r="55" spans="1:32" ht="18" customHeight="1" hidden="1" thickBot="1">
      <c r="A55" s="221"/>
      <c r="B55" s="1226"/>
      <c r="C55" s="1227"/>
      <c r="D55" s="1227"/>
      <c r="E55" s="1227"/>
      <c r="F55" s="1228"/>
      <c r="G55" s="524"/>
      <c r="H55" s="524"/>
      <c r="I55" s="524"/>
      <c r="J55" s="524"/>
      <c r="K55" s="524"/>
      <c r="L55" s="524"/>
      <c r="M55" s="524" t="e">
        <f>#REF!</f>
        <v>#REF!</v>
      </c>
      <c r="N55" s="524"/>
      <c r="O55" s="524"/>
      <c r="P55" s="524"/>
      <c r="Q55" s="524"/>
      <c r="R55" s="524"/>
      <c r="S55" s="524"/>
      <c r="T55" s="524"/>
      <c r="U55" s="687"/>
      <c r="V55" s="524"/>
      <c r="W55" s="702"/>
      <c r="X55" s="524"/>
      <c r="Y55" s="524"/>
      <c r="Z55" s="524"/>
      <c r="AA55" s="524"/>
      <c r="AB55" s="524"/>
      <c r="AC55" s="524"/>
      <c r="AD55" s="524"/>
      <c r="AE55" s="524"/>
      <c r="AF55" s="14"/>
    </row>
    <row r="56" spans="1:32" ht="18" customHeight="1" hidden="1">
      <c r="A56" s="221"/>
      <c r="B56" s="1229" t="s">
        <v>177</v>
      </c>
      <c r="C56" s="1230"/>
      <c r="D56" s="1230"/>
      <c r="E56" s="1230"/>
      <c r="F56" s="1231"/>
      <c r="G56" s="551" t="e">
        <f>#REF!</f>
        <v>#REF!</v>
      </c>
      <c r="H56" s="551" t="e">
        <f>#REF!</f>
        <v>#REF!</v>
      </c>
      <c r="I56" s="551" t="e">
        <f>#REF!</f>
        <v>#REF!</v>
      </c>
      <c r="J56" s="551" t="e">
        <f>#REF!</f>
        <v>#REF!</v>
      </c>
      <c r="K56" s="551" t="e">
        <f>#REF!</f>
        <v>#REF!</v>
      </c>
      <c r="L56" s="551" t="e">
        <f>#REF!</f>
        <v>#REF!</v>
      </c>
      <c r="M56" s="551" t="e">
        <f>#REF!</f>
        <v>#REF!</v>
      </c>
      <c r="N56" s="551"/>
      <c r="O56" s="551"/>
      <c r="P56" s="551"/>
      <c r="Q56" s="551"/>
      <c r="R56" s="551"/>
      <c r="S56" s="551"/>
      <c r="T56" s="551"/>
      <c r="U56" s="688"/>
      <c r="V56" s="551"/>
      <c r="W56" s="703"/>
      <c r="X56" s="551"/>
      <c r="Y56" s="551"/>
      <c r="Z56" s="551"/>
      <c r="AA56" s="551"/>
      <c r="AB56" s="551"/>
      <c r="AC56" s="551"/>
      <c r="AD56" s="551"/>
      <c r="AE56" s="551" t="e">
        <f>#REF!</f>
        <v>#REF!</v>
      </c>
      <c r="AF56" s="547">
        <f>R56+W56+AA56</f>
        <v>0</v>
      </c>
    </row>
    <row r="57" spans="1:32" ht="23.25" customHeight="1" thickBot="1">
      <c r="A57" s="222"/>
      <c r="B57" s="1232" t="s">
        <v>524</v>
      </c>
      <c r="C57" s="1233"/>
      <c r="D57" s="1233"/>
      <c r="E57" s="1233"/>
      <c r="F57" s="1234"/>
      <c r="G57" s="514" t="s">
        <v>96</v>
      </c>
      <c r="H57" s="514" t="s">
        <v>16</v>
      </c>
      <c r="I57" s="514" t="s">
        <v>17</v>
      </c>
      <c r="J57" s="514" t="s">
        <v>18</v>
      </c>
      <c r="K57" s="514" t="s">
        <v>94</v>
      </c>
      <c r="L57" s="514" t="s">
        <v>215</v>
      </c>
      <c r="M57" s="514" t="s">
        <v>233</v>
      </c>
      <c r="N57" s="514" t="s">
        <v>96</v>
      </c>
      <c r="O57" s="525" t="s">
        <v>96</v>
      </c>
      <c r="P57" s="513" t="s">
        <v>96</v>
      </c>
      <c r="Q57" s="513" t="s">
        <v>96</v>
      </c>
      <c r="R57" s="514" t="s">
        <v>539</v>
      </c>
      <c r="S57" s="689"/>
      <c r="T57" s="526" t="s">
        <v>720</v>
      </c>
      <c r="U57" s="689" t="s">
        <v>721</v>
      </c>
      <c r="V57" s="527" t="s">
        <v>720</v>
      </c>
      <c r="W57" s="704" t="s">
        <v>96</v>
      </c>
      <c r="X57" s="526" t="s">
        <v>720</v>
      </c>
      <c r="Y57" s="514" t="s">
        <v>720</v>
      </c>
      <c r="Z57" s="527" t="s">
        <v>720</v>
      </c>
      <c r="AA57" s="514" t="s">
        <v>96</v>
      </c>
      <c r="AB57" s="526" t="s">
        <v>720</v>
      </c>
      <c r="AC57" s="514" t="s">
        <v>720</v>
      </c>
      <c r="AD57" s="527" t="s">
        <v>720</v>
      </c>
      <c r="AE57" s="514" t="s">
        <v>96</v>
      </c>
      <c r="AF57" s="514" t="s">
        <v>540</v>
      </c>
    </row>
    <row r="58" spans="1:32" ht="18" customHeight="1" hidden="1" thickBot="1">
      <c r="A58" s="528" t="s">
        <v>188</v>
      </c>
      <c r="B58" s="1223" t="s">
        <v>167</v>
      </c>
      <c r="C58" s="1224"/>
      <c r="D58" s="1224"/>
      <c r="E58" s="1224"/>
      <c r="F58" s="1225"/>
      <c r="G58" s="49" t="e">
        <f>#REF!</f>
        <v>#REF!</v>
      </c>
      <c r="H58" s="49" t="e">
        <f>#REF!</f>
        <v>#REF!</v>
      </c>
      <c r="I58" s="49" t="e">
        <f>#REF!</f>
        <v>#REF!</v>
      </c>
      <c r="J58" s="49" t="e">
        <f>#REF!</f>
        <v>#REF!</v>
      </c>
      <c r="K58" s="49" t="e">
        <f>#REF!</f>
        <v>#REF!</v>
      </c>
      <c r="L58" s="49" t="e">
        <f>#REF!</f>
        <v>#REF!</v>
      </c>
      <c r="M58" s="49" t="e">
        <f>#REF!</f>
        <v>#REF!</v>
      </c>
      <c r="N58" s="589" t="e">
        <f>#REF!</f>
        <v>#REF!</v>
      </c>
      <c r="O58" s="590" t="e">
        <f>#REF!</f>
        <v>#REF!</v>
      </c>
      <c r="P58" s="591" t="e">
        <f>#REF!</f>
        <v>#REF!</v>
      </c>
      <c r="Q58" s="592" t="e">
        <f>#REF!</f>
        <v>#REF!</v>
      </c>
      <c r="R58" s="589" t="e">
        <f>#REF!</f>
        <v>#REF!</v>
      </c>
      <c r="S58" s="690"/>
      <c r="T58" s="590" t="e">
        <f>#REF!</f>
        <v>#REF!</v>
      </c>
      <c r="U58" s="690" t="e">
        <f>#REF!</f>
        <v>#REF!</v>
      </c>
      <c r="V58" s="593" t="e">
        <f>#REF!</f>
        <v>#REF!</v>
      </c>
      <c r="W58" s="705" t="e">
        <f>#REF!</f>
        <v>#REF!</v>
      </c>
      <c r="X58" s="590" t="e">
        <f>#REF!</f>
        <v>#REF!</v>
      </c>
      <c r="Y58" s="589" t="e">
        <f>#REF!</f>
        <v>#REF!</v>
      </c>
      <c r="Z58" s="593" t="e">
        <f>#REF!</f>
        <v>#REF!</v>
      </c>
      <c r="AA58" s="589" t="e">
        <f>#REF!</f>
        <v>#REF!</v>
      </c>
      <c r="AB58" s="590" t="e">
        <f>#REF!</f>
        <v>#REF!</v>
      </c>
      <c r="AC58" s="589" t="e">
        <f>#REF!</f>
        <v>#REF!</v>
      </c>
      <c r="AD58" s="593" t="e">
        <f>#REF!</f>
        <v>#REF!</v>
      </c>
      <c r="AE58" s="589" t="e">
        <f>#REF!</f>
        <v>#REF!</v>
      </c>
      <c r="AF58" s="595" t="e">
        <f>R58+W58+AA58</f>
        <v>#REF!</v>
      </c>
    </row>
    <row r="59" spans="1:32" ht="18" customHeight="1" thickBot="1">
      <c r="A59" s="528" t="s">
        <v>489</v>
      </c>
      <c r="B59" s="1223" t="s">
        <v>234</v>
      </c>
      <c r="C59" s="1224"/>
      <c r="D59" s="1224"/>
      <c r="E59" s="1224"/>
      <c r="F59" s="1225"/>
      <c r="G59" s="49">
        <f aca="true" t="shared" si="31" ref="G59:S59">G33</f>
        <v>0</v>
      </c>
      <c r="H59" s="49">
        <f t="shared" si="31"/>
        <v>0</v>
      </c>
      <c r="I59" s="49">
        <f t="shared" si="31"/>
        <v>0</v>
      </c>
      <c r="J59" s="49">
        <f t="shared" si="31"/>
        <v>0</v>
      </c>
      <c r="K59" s="49">
        <f t="shared" si="31"/>
        <v>0</v>
      </c>
      <c r="L59" s="49">
        <f t="shared" si="31"/>
        <v>0</v>
      </c>
      <c r="M59" s="49">
        <f t="shared" si="31"/>
        <v>400000</v>
      </c>
      <c r="N59" s="589">
        <f t="shared" si="31"/>
        <v>400000</v>
      </c>
      <c r="O59" s="589">
        <f t="shared" si="31"/>
        <v>770000</v>
      </c>
      <c r="P59" s="589">
        <f t="shared" si="31"/>
        <v>440000</v>
      </c>
      <c r="Q59" s="589">
        <f t="shared" si="31"/>
        <v>330000</v>
      </c>
      <c r="R59" s="589">
        <f t="shared" si="31"/>
        <v>450000</v>
      </c>
      <c r="S59" s="589">
        <f t="shared" si="31"/>
        <v>750000</v>
      </c>
      <c r="T59" s="589">
        <f aca="true" t="shared" si="32" ref="T59:AE59">T33</f>
        <v>0</v>
      </c>
      <c r="U59" s="690">
        <f t="shared" si="32"/>
        <v>0</v>
      </c>
      <c r="V59" s="589">
        <f>V33</f>
        <v>0</v>
      </c>
      <c r="W59" s="705">
        <f t="shared" si="32"/>
        <v>0</v>
      </c>
      <c r="X59" s="589">
        <f t="shared" si="32"/>
        <v>0</v>
      </c>
      <c r="Y59" s="589">
        <f t="shared" si="32"/>
        <v>0</v>
      </c>
      <c r="Z59" s="589">
        <f t="shared" si="32"/>
        <v>0</v>
      </c>
      <c r="AA59" s="589">
        <f t="shared" si="32"/>
        <v>0</v>
      </c>
      <c r="AB59" s="589">
        <f t="shared" si="32"/>
        <v>0</v>
      </c>
      <c r="AC59" s="589">
        <f t="shared" si="32"/>
        <v>0</v>
      </c>
      <c r="AD59" s="589">
        <f t="shared" si="32"/>
        <v>0</v>
      </c>
      <c r="AE59" s="589">
        <f t="shared" si="32"/>
        <v>0</v>
      </c>
      <c r="AF59" s="595">
        <f>R59+W59+AA59</f>
        <v>450000</v>
      </c>
    </row>
    <row r="60" spans="1:32" ht="18" customHeight="1" thickBot="1">
      <c r="A60" s="803"/>
      <c r="B60" s="1220"/>
      <c r="C60" s="1221"/>
      <c r="D60" s="1221"/>
      <c r="E60" s="1221"/>
      <c r="F60" s="1222"/>
      <c r="G60" s="804">
        <v>0</v>
      </c>
      <c r="H60" s="804">
        <v>0</v>
      </c>
      <c r="I60" s="804">
        <v>0</v>
      </c>
      <c r="J60" s="804">
        <v>0</v>
      </c>
      <c r="K60" s="804">
        <v>0</v>
      </c>
      <c r="L60" s="804">
        <v>0</v>
      </c>
      <c r="M60" s="804">
        <v>0</v>
      </c>
      <c r="N60" s="805">
        <v>0</v>
      </c>
      <c r="O60" s="806">
        <v>0</v>
      </c>
      <c r="P60" s="807">
        <v>0</v>
      </c>
      <c r="Q60" s="808">
        <f>O60-P60</f>
        <v>0</v>
      </c>
      <c r="R60" s="805">
        <v>0</v>
      </c>
      <c r="S60" s="809"/>
      <c r="T60" s="806">
        <v>0</v>
      </c>
      <c r="U60" s="810">
        <v>0</v>
      </c>
      <c r="V60" s="812">
        <f>T60-U60</f>
        <v>0</v>
      </c>
      <c r="W60" s="811">
        <v>0</v>
      </c>
      <c r="X60" s="806">
        <v>0</v>
      </c>
      <c r="Y60" s="805">
        <v>0</v>
      </c>
      <c r="Z60" s="812">
        <f>X60-Y60</f>
        <v>0</v>
      </c>
      <c r="AA60" s="805">
        <v>0</v>
      </c>
      <c r="AB60" s="806">
        <v>0</v>
      </c>
      <c r="AC60" s="805">
        <v>0</v>
      </c>
      <c r="AD60" s="812">
        <f>AB60-AC60</f>
        <v>0</v>
      </c>
      <c r="AE60" s="594">
        <v>0</v>
      </c>
      <c r="AF60" s="595">
        <f>R60+W60+AA60</f>
        <v>0</v>
      </c>
    </row>
    <row r="61" spans="1:32" ht="15" customHeight="1">
      <c r="A61" s="529"/>
      <c r="B61" s="521"/>
      <c r="C61" s="521"/>
      <c r="D61" s="521"/>
      <c r="E61" s="521"/>
      <c r="F61" s="521"/>
      <c r="G61" s="522"/>
      <c r="H61" s="522"/>
      <c r="I61" s="522"/>
      <c r="J61" s="522"/>
      <c r="K61" s="522"/>
      <c r="L61" s="522"/>
      <c r="M61" s="522"/>
      <c r="N61" s="522"/>
      <c r="O61" s="522"/>
      <c r="P61" s="522"/>
      <c r="Q61" s="522"/>
      <c r="R61" s="522"/>
      <c r="S61" s="522"/>
      <c r="T61" s="522"/>
      <c r="U61" s="522"/>
      <c r="V61" s="522"/>
      <c r="W61" s="522"/>
      <c r="X61" s="522"/>
      <c r="Y61" s="522"/>
      <c r="Z61" s="522"/>
      <c r="AA61" s="522"/>
      <c r="AB61" s="522"/>
      <c r="AC61" s="522"/>
      <c r="AD61" s="522"/>
      <c r="AE61" s="522"/>
      <c r="AF61" s="522"/>
    </row>
    <row r="62" spans="1:32" ht="12.75">
      <c r="A62" s="529"/>
      <c r="B62" s="521"/>
      <c r="C62" s="521"/>
      <c r="D62" s="521"/>
      <c r="E62" s="521"/>
      <c r="F62" s="521"/>
      <c r="G62" s="522"/>
      <c r="H62" s="522"/>
      <c r="I62" s="522"/>
      <c r="J62" s="522"/>
      <c r="K62" s="522"/>
      <c r="L62" s="522"/>
      <c r="M62" s="522"/>
      <c r="N62" s="522"/>
      <c r="O62" s="522"/>
      <c r="P62" s="522"/>
      <c r="Q62" s="522"/>
      <c r="R62" s="522"/>
      <c r="S62" s="522"/>
      <c r="T62" s="522"/>
      <c r="U62" s="522"/>
      <c r="V62" s="522"/>
      <c r="W62" s="522"/>
      <c r="X62" s="522"/>
      <c r="Y62" s="522"/>
      <c r="Z62" s="522"/>
      <c r="AA62" s="522"/>
      <c r="AB62" s="522"/>
      <c r="AC62" s="522"/>
      <c r="AD62" s="522"/>
      <c r="AE62" s="522"/>
      <c r="AF62" s="522"/>
    </row>
    <row r="63" spans="1:32" ht="12.75">
      <c r="A63" s="529"/>
      <c r="B63" s="521"/>
      <c r="C63" s="521"/>
      <c r="D63" s="521"/>
      <c r="E63" s="521"/>
      <c r="F63" s="521"/>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row>
    <row r="64" spans="1:32" ht="12.75">
      <c r="A64" s="529"/>
      <c r="B64" s="521"/>
      <c r="C64" s="521"/>
      <c r="D64" s="521"/>
      <c r="E64" s="521"/>
      <c r="F64" s="521"/>
      <c r="G64" s="522"/>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row>
  </sheetData>
  <sheetProtection/>
  <mergeCells count="32">
    <mergeCell ref="A2:F2"/>
    <mergeCell ref="O2:R2"/>
    <mergeCell ref="T2:W2"/>
    <mergeCell ref="X2:AA2"/>
    <mergeCell ref="AB2:AE2"/>
    <mergeCell ref="AF2:AF3"/>
    <mergeCell ref="A3:F3"/>
    <mergeCell ref="A4:F4"/>
    <mergeCell ref="B5:F5"/>
    <mergeCell ref="A7:A31"/>
    <mergeCell ref="B7:F7"/>
    <mergeCell ref="B33:F33"/>
    <mergeCell ref="A34:A42"/>
    <mergeCell ref="O46:R46"/>
    <mergeCell ref="T46:W46"/>
    <mergeCell ref="X46:AA46"/>
    <mergeCell ref="AB46:AE46"/>
    <mergeCell ref="AF46:AF47"/>
    <mergeCell ref="A48:F48"/>
    <mergeCell ref="A46:F47"/>
    <mergeCell ref="B49:F49"/>
    <mergeCell ref="B50:F50"/>
    <mergeCell ref="B51:F51"/>
    <mergeCell ref="B52:F52"/>
    <mergeCell ref="B53:F53"/>
    <mergeCell ref="B54:F54"/>
    <mergeCell ref="B60:F60"/>
    <mergeCell ref="B58:F58"/>
    <mergeCell ref="B59:F59"/>
    <mergeCell ref="B55:F55"/>
    <mergeCell ref="B56:F56"/>
    <mergeCell ref="B57:F57"/>
  </mergeCells>
  <printOptions/>
  <pageMargins left="0.11811023622047245" right="0.31496062992125984" top="0.5511811023622047" bottom="0.15748031496062992" header="0.31496062992125984" footer="0.31496062992125984"/>
  <pageSetup horizontalDpi="300" verticalDpi="300" orientation="landscape" paperSize="9" scale="65" r:id="rId1"/>
</worksheet>
</file>

<file path=xl/worksheets/sheet11.xml><?xml version="1.0" encoding="utf-8"?>
<worksheet xmlns="http://schemas.openxmlformats.org/spreadsheetml/2006/main" xmlns:r="http://schemas.openxmlformats.org/officeDocument/2006/relationships">
  <sheetPr>
    <tabColor indexed="10"/>
  </sheetPr>
  <dimension ref="A2:AK19"/>
  <sheetViews>
    <sheetView zoomScalePageLayoutView="0" workbookViewId="0" topLeftCell="A1">
      <selection activeCell="D12" sqref="D12"/>
    </sheetView>
  </sheetViews>
  <sheetFormatPr defaultColWidth="9.140625" defaultRowHeight="12.75" customHeight="1"/>
  <cols>
    <col min="1" max="1" width="35.00390625" style="64" customWidth="1"/>
    <col min="2" max="2" width="9.00390625" style="64" customWidth="1"/>
    <col min="3" max="3" width="13.00390625" style="64" customWidth="1"/>
    <col min="4" max="4" width="15.8515625" style="64" customWidth="1"/>
    <col min="5" max="10" width="13.00390625" style="64" customWidth="1"/>
    <col min="11" max="16384" width="9.140625" style="64" customWidth="1"/>
  </cols>
  <sheetData>
    <row r="2" spans="1:10" s="91" customFormat="1" ht="22.5" customHeight="1">
      <c r="A2" s="904" t="s">
        <v>730</v>
      </c>
      <c r="B2" s="1284"/>
      <c r="C2" s="1284"/>
      <c r="D2" s="1284"/>
      <c r="E2" s="1284"/>
      <c r="F2" s="1284"/>
      <c r="G2" s="1284"/>
      <c r="H2" s="1284"/>
      <c r="I2" s="1284"/>
      <c r="J2" s="1284"/>
    </row>
    <row r="3" spans="1:10" ht="12.75" customHeight="1">
      <c r="A3" s="63"/>
      <c r="B3" s="63"/>
      <c r="C3" s="63"/>
      <c r="D3" s="63"/>
      <c r="E3" s="63"/>
      <c r="F3" s="63"/>
      <c r="G3" s="63"/>
      <c r="H3" s="63"/>
      <c r="I3" s="63"/>
      <c r="J3" s="63"/>
    </row>
    <row r="4" spans="1:37" s="51" customFormat="1" ht="21.75" customHeight="1" thickBot="1">
      <c r="A4" s="472" t="s">
        <v>156</v>
      </c>
      <c r="B4" s="472"/>
      <c r="C4" s="473"/>
      <c r="D4" s="472"/>
      <c r="E4" s="473"/>
      <c r="F4" s="474"/>
      <c r="G4" s="474"/>
      <c r="H4" s="1285" t="s">
        <v>697</v>
      </c>
      <c r="I4" s="1286"/>
      <c r="J4" s="1286"/>
      <c r="K4" s="70"/>
      <c r="L4" s="68"/>
      <c r="M4" s="68"/>
      <c r="N4" s="70"/>
      <c r="O4" s="70"/>
      <c r="P4" s="70"/>
      <c r="Q4" s="68"/>
      <c r="R4" s="68"/>
      <c r="S4" s="70"/>
      <c r="T4" s="70"/>
      <c r="U4" s="66"/>
      <c r="V4" s="66"/>
      <c r="W4" s="66"/>
      <c r="X4" s="66"/>
      <c r="Y4" s="66"/>
      <c r="Z4" s="66"/>
      <c r="AA4" s="66"/>
      <c r="AB4" s="66"/>
      <c r="AC4" s="66"/>
      <c r="AD4" s="66"/>
      <c r="AE4" s="66"/>
      <c r="AF4" s="66"/>
      <c r="AG4" s="66"/>
      <c r="AH4" s="66"/>
      <c r="AI4" s="66"/>
      <c r="AJ4" s="66"/>
      <c r="AK4" s="66"/>
    </row>
    <row r="5" spans="1:10" ht="40.5" customHeight="1" thickBot="1">
      <c r="A5" s="1282" t="s">
        <v>33</v>
      </c>
      <c r="B5" s="1282" t="s">
        <v>29</v>
      </c>
      <c r="C5" s="1282" t="s">
        <v>200</v>
      </c>
      <c r="D5" s="1282" t="s">
        <v>698</v>
      </c>
      <c r="E5" s="1289" t="s">
        <v>699</v>
      </c>
      <c r="F5" s="1290"/>
      <c r="G5" s="1290"/>
      <c r="H5" s="1291"/>
      <c r="I5" s="1282" t="s">
        <v>511</v>
      </c>
      <c r="J5" s="1282" t="s">
        <v>700</v>
      </c>
    </row>
    <row r="6" spans="1:10" ht="62.25" customHeight="1" thickBot="1">
      <c r="A6" s="1287"/>
      <c r="B6" s="1287"/>
      <c r="C6" s="1287"/>
      <c r="D6" s="1288"/>
      <c r="E6" s="487" t="s">
        <v>30</v>
      </c>
      <c r="F6" s="487" t="s">
        <v>31</v>
      </c>
      <c r="G6" s="487" t="s">
        <v>32</v>
      </c>
      <c r="H6" s="487" t="s">
        <v>201</v>
      </c>
      <c r="I6" s="1283"/>
      <c r="J6" s="1283"/>
    </row>
    <row r="7" spans="1:10" s="69" customFormat="1" ht="30" customHeight="1">
      <c r="A7" s="734" t="s">
        <v>219</v>
      </c>
      <c r="B7" s="735">
        <v>1</v>
      </c>
      <c r="C7" s="736"/>
      <c r="D7" s="736"/>
      <c r="E7" s="737"/>
      <c r="F7" s="737"/>
      <c r="G7" s="736"/>
      <c r="H7" s="736">
        <f>SUM(E7:G7)</f>
        <v>0</v>
      </c>
      <c r="I7" s="736"/>
      <c r="J7" s="736"/>
    </row>
    <row r="8" spans="1:10" s="69" customFormat="1" ht="30" customHeight="1">
      <c r="A8" s="429" t="s">
        <v>701</v>
      </c>
      <c r="B8" s="430">
        <v>1</v>
      </c>
      <c r="C8" s="431"/>
      <c r="D8" s="431"/>
      <c r="E8" s="431"/>
      <c r="F8" s="431"/>
      <c r="G8" s="431"/>
      <c r="H8" s="431">
        <f>SUM(E8:G8)</f>
        <v>0</v>
      </c>
      <c r="I8" s="431"/>
      <c r="J8" s="431"/>
    </row>
    <row r="9" spans="1:10" s="69" customFormat="1" ht="30" customHeight="1">
      <c r="A9" s="738" t="s">
        <v>225</v>
      </c>
      <c r="B9" s="739">
        <v>1</v>
      </c>
      <c r="C9" s="740"/>
      <c r="D9" s="740"/>
      <c r="E9" s="740"/>
      <c r="F9" s="740"/>
      <c r="G9" s="740"/>
      <c r="H9" s="740">
        <f>SUM(E9:G9)</f>
        <v>0</v>
      </c>
      <c r="I9" s="741"/>
      <c r="J9" s="741"/>
    </row>
    <row r="10" spans="1:10" s="69" customFormat="1" ht="30" customHeight="1">
      <c r="A10" s="429" t="s">
        <v>220</v>
      </c>
      <c r="B10" s="430">
        <v>1</v>
      </c>
      <c r="C10" s="431"/>
      <c r="D10" s="431">
        <v>2000</v>
      </c>
      <c r="E10" s="431"/>
      <c r="F10" s="431"/>
      <c r="G10" s="431"/>
      <c r="H10" s="431">
        <f>SUM(E10:G10)</f>
        <v>0</v>
      </c>
      <c r="I10" s="432"/>
      <c r="J10" s="432"/>
    </row>
    <row r="11" spans="1:10" s="69" customFormat="1" ht="30" customHeight="1">
      <c r="A11" s="429"/>
      <c r="B11" s="430"/>
      <c r="C11" s="432"/>
      <c r="D11" s="432"/>
      <c r="E11" s="432"/>
      <c r="F11" s="432"/>
      <c r="G11" s="432"/>
      <c r="H11" s="432"/>
      <c r="I11" s="432"/>
      <c r="J11" s="432"/>
    </row>
    <row r="12" spans="1:10" s="69" customFormat="1" ht="30" customHeight="1">
      <c r="A12" s="429"/>
      <c r="B12" s="430"/>
      <c r="C12" s="432"/>
      <c r="D12" s="432"/>
      <c r="E12" s="432"/>
      <c r="F12" s="432"/>
      <c r="G12" s="432"/>
      <c r="H12" s="432"/>
      <c r="I12" s="432"/>
      <c r="J12" s="432"/>
    </row>
    <row r="13" spans="1:10" s="69" customFormat="1" ht="30" customHeight="1">
      <c r="A13" s="429"/>
      <c r="B13" s="430"/>
      <c r="C13" s="432"/>
      <c r="D13" s="432"/>
      <c r="E13" s="432"/>
      <c r="F13" s="432"/>
      <c r="G13" s="432"/>
      <c r="H13" s="432"/>
      <c r="I13" s="432"/>
      <c r="J13" s="432"/>
    </row>
    <row r="14" spans="1:10" s="69" customFormat="1" ht="30" customHeight="1">
      <c r="A14" s="433"/>
      <c r="B14" s="430"/>
      <c r="C14" s="432"/>
      <c r="D14" s="432"/>
      <c r="E14" s="432"/>
      <c r="F14" s="432"/>
      <c r="G14" s="432"/>
      <c r="H14" s="432"/>
      <c r="I14" s="432"/>
      <c r="J14" s="432"/>
    </row>
    <row r="15" spans="1:10" s="69" customFormat="1" ht="30" customHeight="1" thickBot="1">
      <c r="A15" s="434"/>
      <c r="B15" s="435"/>
      <c r="C15" s="436"/>
      <c r="D15" s="436"/>
      <c r="E15" s="436"/>
      <c r="F15" s="436"/>
      <c r="G15" s="436"/>
      <c r="H15" s="436"/>
      <c r="I15" s="436"/>
      <c r="J15" s="436"/>
    </row>
    <row r="16" spans="1:10" ht="30" customHeight="1" thickBot="1">
      <c r="A16" s="437" t="s">
        <v>201</v>
      </c>
      <c r="B16" s="438">
        <f>SUM(B7:B15)</f>
        <v>4</v>
      </c>
      <c r="C16" s="439">
        <f aca="true" t="shared" si="0" ref="C16:J16">SUM(C7:C15)</f>
        <v>0</v>
      </c>
      <c r="D16" s="439">
        <f t="shared" si="0"/>
        <v>2000</v>
      </c>
      <c r="E16" s="439">
        <f t="shared" si="0"/>
        <v>0</v>
      </c>
      <c r="F16" s="439">
        <f t="shared" si="0"/>
        <v>0</v>
      </c>
      <c r="G16" s="439">
        <f t="shared" si="0"/>
        <v>0</v>
      </c>
      <c r="H16" s="439">
        <f t="shared" si="0"/>
        <v>0</v>
      </c>
      <c r="I16" s="439">
        <f t="shared" si="0"/>
        <v>0</v>
      </c>
      <c r="J16" s="439">
        <f t="shared" si="0"/>
        <v>0</v>
      </c>
    </row>
    <row r="17" spans="1:10" ht="12.75" customHeight="1">
      <c r="A17" s="63"/>
      <c r="B17" s="63"/>
      <c r="C17" s="63"/>
      <c r="D17" s="63"/>
      <c r="E17" s="63"/>
      <c r="F17" s="63"/>
      <c r="G17" s="63"/>
      <c r="H17" s="63"/>
      <c r="I17" s="63"/>
      <c r="J17" s="63"/>
    </row>
    <row r="18" spans="1:8" ht="12.75" customHeight="1">
      <c r="A18" s="6"/>
      <c r="B18" s="56"/>
      <c r="C18" s="56"/>
      <c r="D18" s="56"/>
      <c r="E18" s="56"/>
      <c r="F18" s="56"/>
      <c r="G18" s="56"/>
      <c r="H18" s="56"/>
    </row>
    <row r="19" ht="12.75" customHeight="1">
      <c r="A19" s="69"/>
    </row>
  </sheetData>
  <sheetProtection/>
  <mergeCells count="9">
    <mergeCell ref="I5:I6"/>
    <mergeCell ref="J5:J6"/>
    <mergeCell ref="A2:J2"/>
    <mergeCell ref="H4:J4"/>
    <mergeCell ref="A5:A6"/>
    <mergeCell ref="B5:B6"/>
    <mergeCell ref="C5:C6"/>
    <mergeCell ref="D5:D6"/>
    <mergeCell ref="E5:H5"/>
  </mergeCells>
  <printOptions horizontalCentered="1"/>
  <pageMargins left="0" right="0.3937007874015748" top="0.7874015748031497" bottom="0.7874015748031497" header="0" footer="0"/>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tabColor indexed="10"/>
  </sheetPr>
  <dimension ref="A2:Q197"/>
  <sheetViews>
    <sheetView zoomScalePageLayoutView="0" workbookViewId="0" topLeftCell="B25">
      <selection activeCell="G44" sqref="G44"/>
    </sheetView>
  </sheetViews>
  <sheetFormatPr defaultColWidth="9.140625" defaultRowHeight="12.75" customHeight="1"/>
  <cols>
    <col min="1" max="1" width="15.8515625" style="64" customWidth="1"/>
    <col min="2" max="2" width="22.8515625" style="64" customWidth="1"/>
    <col min="3" max="3" width="10.140625" style="64" customWidth="1"/>
    <col min="4" max="4" width="19.00390625" style="64" customWidth="1"/>
    <col min="5" max="6" width="12.7109375" style="64" customWidth="1"/>
    <col min="7" max="7" width="13.421875" style="64" customWidth="1"/>
    <col min="8" max="8" width="12.7109375" style="64" customWidth="1"/>
    <col min="9" max="9" width="12.00390625" style="64" customWidth="1"/>
    <col min="10" max="10" width="12.7109375" style="64" customWidth="1"/>
    <col min="11" max="11" width="11.57421875" style="64" customWidth="1"/>
    <col min="12" max="12" width="12.7109375" style="64" customWidth="1"/>
    <col min="13" max="13" width="12.140625" style="64" customWidth="1"/>
    <col min="14" max="14" width="11.57421875" style="64" customWidth="1"/>
    <col min="15" max="15" width="11.8515625" style="64" customWidth="1"/>
    <col min="16" max="17" width="12.7109375" style="64" customWidth="1"/>
    <col min="18" max="16384" width="9.140625" style="64" customWidth="1"/>
  </cols>
  <sheetData>
    <row r="1" ht="12.75" customHeight="1" hidden="1"/>
    <row r="2" spans="1:17" s="63" customFormat="1" ht="22.5" customHeight="1">
      <c r="A2" s="921" t="s">
        <v>722</v>
      </c>
      <c r="B2" s="1035"/>
      <c r="C2" s="1035"/>
      <c r="D2" s="1035"/>
      <c r="E2" s="1035"/>
      <c r="F2" s="1035"/>
      <c r="G2" s="1035"/>
      <c r="H2" s="1035"/>
      <c r="I2" s="1035"/>
      <c r="J2" s="1035"/>
      <c r="K2" s="1035"/>
      <c r="L2" s="1035"/>
      <c r="M2" s="1035"/>
      <c r="N2" s="1035"/>
      <c r="O2" s="1035"/>
      <c r="P2" s="1035"/>
      <c r="Q2" s="1035"/>
    </row>
    <row r="3" spans="1:16" s="51" customFormat="1" ht="21.75" customHeight="1">
      <c r="A3" s="51" t="s">
        <v>58</v>
      </c>
      <c r="C3" s="53"/>
      <c r="E3" s="53"/>
      <c r="F3" s="65"/>
      <c r="G3" s="65"/>
      <c r="H3" s="65"/>
      <c r="I3" s="65"/>
      <c r="J3" s="65"/>
      <c r="K3" s="65"/>
      <c r="L3" s="65"/>
      <c r="M3" s="65"/>
      <c r="N3" s="65"/>
      <c r="O3" s="65"/>
      <c r="P3" s="65"/>
    </row>
    <row r="4" spans="1:17" s="51" customFormat="1" ht="21.75" customHeight="1" thickBot="1">
      <c r="A4" s="66" t="s">
        <v>199</v>
      </c>
      <c r="B4" s="66"/>
      <c r="C4" s="67"/>
      <c r="D4" s="66"/>
      <c r="E4" s="67"/>
      <c r="F4" s="68"/>
      <c r="G4" s="70"/>
      <c r="H4" s="70"/>
      <c r="I4" s="70"/>
      <c r="J4" s="70"/>
      <c r="K4" s="70"/>
      <c r="L4" s="70"/>
      <c r="M4" s="70"/>
      <c r="N4" s="923" t="s">
        <v>709</v>
      </c>
      <c r="O4" s="1036"/>
      <c r="P4" s="1036"/>
      <c r="Q4" s="1036"/>
    </row>
    <row r="5" spans="1:17" s="59" customFormat="1" ht="97.5" customHeight="1" thickBot="1">
      <c r="A5" s="1037" t="s">
        <v>202</v>
      </c>
      <c r="B5" s="1038" t="s">
        <v>203</v>
      </c>
      <c r="C5" s="1039" t="s">
        <v>54</v>
      </c>
      <c r="D5" s="1037" t="s">
        <v>204</v>
      </c>
      <c r="E5" s="1039" t="s">
        <v>55</v>
      </c>
      <c r="F5" s="820" t="s">
        <v>200</v>
      </c>
      <c r="G5" s="820" t="s">
        <v>707</v>
      </c>
      <c r="H5" s="1003" t="s">
        <v>488</v>
      </c>
      <c r="I5" s="1004"/>
      <c r="J5" s="1005"/>
      <c r="K5" s="1003" t="s">
        <v>513</v>
      </c>
      <c r="L5" s="1004"/>
      <c r="M5" s="1005"/>
      <c r="N5" s="1003" t="s">
        <v>708</v>
      </c>
      <c r="O5" s="1004"/>
      <c r="P5" s="1005"/>
      <c r="Q5" s="1029" t="s">
        <v>517</v>
      </c>
    </row>
    <row r="6" spans="1:17" s="59" customFormat="1" ht="21.75" customHeight="1" thickBot="1">
      <c r="A6" s="1037"/>
      <c r="B6" s="1038"/>
      <c r="C6" s="1039"/>
      <c r="D6" s="1037"/>
      <c r="E6" s="1039"/>
      <c r="F6" s="1031" t="s">
        <v>201</v>
      </c>
      <c r="G6" s="1031" t="s">
        <v>201</v>
      </c>
      <c r="H6" s="1025" t="s">
        <v>196</v>
      </c>
      <c r="I6" s="1027" t="s">
        <v>56</v>
      </c>
      <c r="J6" s="1031" t="s">
        <v>201</v>
      </c>
      <c r="K6" s="1025" t="s">
        <v>196</v>
      </c>
      <c r="L6" s="1027" t="s">
        <v>56</v>
      </c>
      <c r="M6" s="1031" t="s">
        <v>201</v>
      </c>
      <c r="N6" s="1025" t="s">
        <v>196</v>
      </c>
      <c r="O6" s="1027" t="s">
        <v>56</v>
      </c>
      <c r="P6" s="1031" t="s">
        <v>201</v>
      </c>
      <c r="Q6" s="1030"/>
    </row>
    <row r="7" spans="1:17" s="59" customFormat="1" ht="45" customHeight="1" thickBot="1">
      <c r="A7" s="1037"/>
      <c r="B7" s="1038"/>
      <c r="C7" s="1039"/>
      <c r="D7" s="1037"/>
      <c r="E7" s="1039"/>
      <c r="F7" s="1032"/>
      <c r="G7" s="1032"/>
      <c r="H7" s="1026"/>
      <c r="I7" s="1028"/>
      <c r="J7" s="1032"/>
      <c r="K7" s="1026"/>
      <c r="L7" s="1028"/>
      <c r="M7" s="1032"/>
      <c r="N7" s="1026"/>
      <c r="O7" s="1028"/>
      <c r="P7" s="1032"/>
      <c r="Q7" s="1028"/>
    </row>
    <row r="8" spans="1:17" s="72" customFormat="1" ht="22.5" customHeight="1" thickBot="1">
      <c r="A8" s="1070" t="s">
        <v>195</v>
      </c>
      <c r="B8" s="1071"/>
      <c r="C8" s="1071"/>
      <c r="D8" s="1071"/>
      <c r="E8" s="1072"/>
      <c r="F8" s="475">
        <f>F11</f>
        <v>0</v>
      </c>
      <c r="G8" s="475">
        <f aca="true" t="shared" si="0" ref="G8:Q8">G11</f>
        <v>0</v>
      </c>
      <c r="H8" s="475">
        <f t="shared" si="0"/>
        <v>0</v>
      </c>
      <c r="I8" s="475">
        <f t="shared" si="0"/>
        <v>0</v>
      </c>
      <c r="J8" s="475">
        <f t="shared" si="0"/>
        <v>0</v>
      </c>
      <c r="K8" s="475">
        <f t="shared" si="0"/>
        <v>0</v>
      </c>
      <c r="L8" s="475">
        <f t="shared" si="0"/>
        <v>0</v>
      </c>
      <c r="M8" s="475">
        <f t="shared" si="0"/>
        <v>0</v>
      </c>
      <c r="N8" s="475">
        <f t="shared" si="0"/>
        <v>0</v>
      </c>
      <c r="O8" s="475">
        <f t="shared" si="0"/>
        <v>0</v>
      </c>
      <c r="P8" s="475">
        <f t="shared" si="0"/>
        <v>0</v>
      </c>
      <c r="Q8" s="475">
        <f t="shared" si="0"/>
        <v>0</v>
      </c>
    </row>
    <row r="9" spans="3:17" s="52" customFormat="1" ht="4.5" customHeight="1">
      <c r="C9" s="73"/>
      <c r="E9" s="73"/>
      <c r="F9" s="74"/>
      <c r="G9" s="74"/>
      <c r="H9" s="74"/>
      <c r="I9" s="74"/>
      <c r="J9" s="74"/>
      <c r="K9" s="74"/>
      <c r="L9" s="74"/>
      <c r="M9" s="74"/>
      <c r="N9" s="74"/>
      <c r="O9" s="74"/>
      <c r="P9" s="74"/>
      <c r="Q9" s="74"/>
    </row>
    <row r="10" spans="1:17" s="52" customFormat="1" ht="4.5" customHeight="1" thickBot="1">
      <c r="A10" s="447"/>
      <c r="B10" s="447"/>
      <c r="C10" s="448"/>
      <c r="D10" s="447"/>
      <c r="E10" s="448"/>
      <c r="F10" s="449"/>
      <c r="G10" s="449"/>
      <c r="H10" s="449"/>
      <c r="I10" s="449"/>
      <c r="J10" s="449"/>
      <c r="K10" s="449"/>
      <c r="L10" s="449"/>
      <c r="M10" s="449"/>
      <c r="N10" s="449"/>
      <c r="O10" s="449"/>
      <c r="P10" s="449"/>
      <c r="Q10" s="449"/>
    </row>
    <row r="11" spans="1:17" s="75" customFormat="1" ht="21.75" customHeight="1" thickBot="1">
      <c r="A11" s="1016" t="s">
        <v>22</v>
      </c>
      <c r="B11" s="1017"/>
      <c r="C11" s="1017"/>
      <c r="D11" s="1017"/>
      <c r="E11" s="1018"/>
      <c r="F11" s="450">
        <f>F13</f>
        <v>0</v>
      </c>
      <c r="G11" s="450">
        <f aca="true" t="shared" si="1" ref="G11:Q11">G13</f>
        <v>0</v>
      </c>
      <c r="H11" s="450">
        <f t="shared" si="1"/>
        <v>0</v>
      </c>
      <c r="I11" s="450">
        <f t="shared" si="1"/>
        <v>0</v>
      </c>
      <c r="J11" s="450">
        <f t="shared" si="1"/>
        <v>0</v>
      </c>
      <c r="K11" s="450">
        <f t="shared" si="1"/>
        <v>0</v>
      </c>
      <c r="L11" s="450">
        <f t="shared" si="1"/>
        <v>0</v>
      </c>
      <c r="M11" s="450">
        <f t="shared" si="1"/>
        <v>0</v>
      </c>
      <c r="N11" s="450">
        <f t="shared" si="1"/>
        <v>0</v>
      </c>
      <c r="O11" s="450">
        <f t="shared" si="1"/>
        <v>0</v>
      </c>
      <c r="P11" s="450">
        <f t="shared" si="1"/>
        <v>0</v>
      </c>
      <c r="Q11" s="450">
        <f t="shared" si="1"/>
        <v>0</v>
      </c>
    </row>
    <row r="12" spans="1:17" s="52" customFormat="1" ht="4.5" customHeight="1" thickBot="1">
      <c r="A12" s="447"/>
      <c r="B12" s="447"/>
      <c r="C12" s="448"/>
      <c r="D12" s="447"/>
      <c r="E12" s="448"/>
      <c r="F12" s="449"/>
      <c r="G12" s="449"/>
      <c r="H12" s="449"/>
      <c r="I12" s="449"/>
      <c r="J12" s="449"/>
      <c r="K12" s="449"/>
      <c r="L12" s="449"/>
      <c r="M12" s="449"/>
      <c r="N12" s="449"/>
      <c r="O12" s="449"/>
      <c r="P12" s="449"/>
      <c r="Q12" s="449"/>
    </row>
    <row r="13" spans="1:17" s="6" customFormat="1" ht="21" customHeight="1" thickBot="1">
      <c r="A13" s="1019" t="s">
        <v>711</v>
      </c>
      <c r="B13" s="1020"/>
      <c r="C13" s="1020"/>
      <c r="D13" s="1020"/>
      <c r="E13" s="1021"/>
      <c r="F13" s="440">
        <f aca="true" t="shared" si="2" ref="F13:Q13">SUM(F14:F15)</f>
        <v>0</v>
      </c>
      <c r="G13" s="440">
        <f t="shared" si="2"/>
        <v>0</v>
      </c>
      <c r="H13" s="440">
        <f t="shared" si="2"/>
        <v>0</v>
      </c>
      <c r="I13" s="440">
        <f t="shared" si="2"/>
        <v>0</v>
      </c>
      <c r="J13" s="440">
        <f t="shared" si="2"/>
        <v>0</v>
      </c>
      <c r="K13" s="440">
        <f t="shared" si="2"/>
        <v>0</v>
      </c>
      <c r="L13" s="440">
        <f t="shared" si="2"/>
        <v>0</v>
      </c>
      <c r="M13" s="440">
        <f t="shared" si="2"/>
        <v>0</v>
      </c>
      <c r="N13" s="440">
        <f t="shared" si="2"/>
        <v>0</v>
      </c>
      <c r="O13" s="440">
        <f t="shared" si="2"/>
        <v>0</v>
      </c>
      <c r="P13" s="440">
        <f t="shared" si="2"/>
        <v>0</v>
      </c>
      <c r="Q13" s="440">
        <f t="shared" si="2"/>
        <v>0</v>
      </c>
    </row>
    <row r="14" spans="1:17" s="56" customFormat="1" ht="30" customHeight="1">
      <c r="A14" s="1073" t="s">
        <v>8</v>
      </c>
      <c r="B14" s="1053" t="s">
        <v>505</v>
      </c>
      <c r="C14" s="1051" t="s">
        <v>23</v>
      </c>
      <c r="D14" s="1053" t="s">
        <v>731</v>
      </c>
      <c r="E14" s="1051" t="s">
        <v>706</v>
      </c>
      <c r="F14" s="1046">
        <f>J14</f>
        <v>0</v>
      </c>
      <c r="G14" s="1046">
        <v>0</v>
      </c>
      <c r="H14" s="1046"/>
      <c r="I14" s="1044"/>
      <c r="J14" s="454">
        <f>SUM(H14:I14)</f>
        <v>0</v>
      </c>
      <c r="K14" s="1046"/>
      <c r="L14" s="1044"/>
      <c r="M14" s="454">
        <f>SUM(K14:L14)</f>
        <v>0</v>
      </c>
      <c r="N14" s="1046"/>
      <c r="O14" s="1044"/>
      <c r="P14" s="454">
        <f>SUM(N14:O14)</f>
        <v>0</v>
      </c>
      <c r="Q14" s="456">
        <f>J14+M14+P14</f>
        <v>0</v>
      </c>
    </row>
    <row r="15" spans="1:17" s="56" customFormat="1" ht="40.5" customHeight="1">
      <c r="A15" s="1074"/>
      <c r="B15" s="1054"/>
      <c r="C15" s="1052"/>
      <c r="D15" s="1054"/>
      <c r="E15" s="1052"/>
      <c r="F15" s="1045"/>
      <c r="G15" s="1045"/>
      <c r="H15" s="1045"/>
      <c r="I15" s="1045"/>
      <c r="J15" s="470" t="s">
        <v>703</v>
      </c>
      <c r="K15" s="1045"/>
      <c r="L15" s="1045"/>
      <c r="M15" s="470" t="s">
        <v>704</v>
      </c>
      <c r="N15" s="1045"/>
      <c r="O15" s="1045"/>
      <c r="P15" s="470" t="s">
        <v>703</v>
      </c>
      <c r="Q15" s="471" t="s">
        <v>705</v>
      </c>
    </row>
    <row r="16" spans="1:17" s="77" customFormat="1" ht="41.25" customHeight="1">
      <c r="A16" s="76" t="s">
        <v>168</v>
      </c>
      <c r="B16" s="1013" t="s">
        <v>5</v>
      </c>
      <c r="C16" s="1014"/>
      <c r="D16" s="1014"/>
      <c r="E16" s="1014"/>
      <c r="F16" s="1014"/>
      <c r="G16" s="1014"/>
      <c r="H16" s="1014"/>
      <c r="I16" s="1014"/>
      <c r="J16" s="1014"/>
      <c r="K16" s="1014"/>
      <c r="L16" s="1014"/>
      <c r="M16" s="1014"/>
      <c r="N16" s="1014"/>
      <c r="O16" s="1014"/>
      <c r="P16" s="1014"/>
      <c r="Q16" s="1014"/>
    </row>
    <row r="17" spans="1:17" s="77" customFormat="1" ht="15" customHeight="1">
      <c r="A17" s="79"/>
      <c r="B17" s="1013" t="s">
        <v>710</v>
      </c>
      <c r="C17" s="1014"/>
      <c r="D17" s="1014"/>
      <c r="E17" s="1014"/>
      <c r="F17" s="1014"/>
      <c r="G17" s="1014"/>
      <c r="H17" s="1014"/>
      <c r="I17" s="1014"/>
      <c r="J17" s="1014"/>
      <c r="K17" s="1014"/>
      <c r="L17" s="1014"/>
      <c r="M17" s="1014"/>
      <c r="N17" s="1014"/>
      <c r="O17" s="1014"/>
      <c r="P17" s="1014"/>
      <c r="Q17" s="1014"/>
    </row>
    <row r="18" spans="1:16" s="78" customFormat="1" ht="2.25" customHeight="1">
      <c r="A18" s="61"/>
      <c r="B18" s="59"/>
      <c r="C18" s="61"/>
      <c r="D18" s="61"/>
      <c r="E18" s="61"/>
      <c r="F18" s="62"/>
      <c r="G18" s="62"/>
      <c r="H18" s="62"/>
      <c r="I18" s="62"/>
      <c r="J18" s="62"/>
      <c r="K18" s="62"/>
      <c r="L18" s="62"/>
      <c r="M18" s="62"/>
      <c r="N18" s="62"/>
      <c r="O18" s="62"/>
      <c r="P18" s="62"/>
    </row>
    <row r="19" spans="1:16" s="78" customFormat="1" ht="12.75" customHeight="1">
      <c r="A19" s="61"/>
      <c r="B19" s="821" t="s">
        <v>732</v>
      </c>
      <c r="C19" s="61"/>
      <c r="D19" s="61"/>
      <c r="E19" s="61"/>
      <c r="F19" s="62"/>
      <c r="G19" s="62"/>
      <c r="H19" s="62"/>
      <c r="I19" s="62"/>
      <c r="J19" s="62"/>
      <c r="K19" s="62"/>
      <c r="L19" s="62"/>
      <c r="M19" s="62"/>
      <c r="N19" s="62"/>
      <c r="O19" s="62"/>
      <c r="P19" s="62"/>
    </row>
    <row r="20" spans="1:16" s="56" customFormat="1" ht="12.75" customHeight="1">
      <c r="A20" s="51"/>
      <c r="B20" s="51"/>
      <c r="C20" s="53"/>
      <c r="D20" s="53"/>
      <c r="E20" s="54"/>
      <c r="F20" s="55"/>
      <c r="G20" s="55"/>
      <c r="H20" s="55"/>
      <c r="I20" s="55"/>
      <c r="J20" s="55"/>
      <c r="K20" s="55"/>
      <c r="L20" s="55"/>
      <c r="M20" s="55"/>
      <c r="N20" s="55"/>
      <c r="O20" s="55"/>
      <c r="P20" s="55"/>
    </row>
    <row r="21" spans="1:16" s="56" customFormat="1" ht="12.75" customHeight="1">
      <c r="A21" s="51"/>
      <c r="B21" s="51"/>
      <c r="C21" s="53"/>
      <c r="D21" s="53"/>
      <c r="E21" s="54"/>
      <c r="F21" s="55"/>
      <c r="G21" s="55"/>
      <c r="H21" s="55"/>
      <c r="I21" s="55"/>
      <c r="J21" s="55"/>
      <c r="K21" s="55"/>
      <c r="L21" s="55"/>
      <c r="M21" s="55"/>
      <c r="N21" s="55"/>
      <c r="O21" s="55"/>
      <c r="P21" s="55"/>
    </row>
    <row r="22" spans="1:17" s="63" customFormat="1" ht="22.5" customHeight="1">
      <c r="A22" s="921" t="s">
        <v>722</v>
      </c>
      <c r="B22" s="1035"/>
      <c r="C22" s="1035"/>
      <c r="D22" s="1035"/>
      <c r="E22" s="1035"/>
      <c r="F22" s="1035"/>
      <c r="G22" s="1035"/>
      <c r="H22" s="1035"/>
      <c r="I22" s="1035"/>
      <c r="J22" s="1035"/>
      <c r="K22" s="1035"/>
      <c r="L22" s="1035"/>
      <c r="M22" s="1035"/>
      <c r="N22" s="1035"/>
      <c r="O22" s="1035"/>
      <c r="P22" s="1035"/>
      <c r="Q22" s="1035"/>
    </row>
    <row r="24" spans="1:16" s="51" customFormat="1" ht="21.75" customHeight="1">
      <c r="A24" s="51" t="s">
        <v>235</v>
      </c>
      <c r="B24" s="742"/>
      <c r="C24" s="53"/>
      <c r="E24" s="53"/>
      <c r="F24" s="65"/>
      <c r="G24" s="65"/>
      <c r="H24" s="65"/>
      <c r="I24" s="65"/>
      <c r="J24" s="65"/>
      <c r="K24" s="65"/>
      <c r="L24" s="65"/>
      <c r="M24" s="65"/>
      <c r="N24" s="65"/>
      <c r="O24" s="65"/>
      <c r="P24" s="65"/>
    </row>
    <row r="25" spans="1:17" s="51" customFormat="1" ht="31.5" customHeight="1" thickBot="1">
      <c r="A25" s="66" t="s">
        <v>199</v>
      </c>
      <c r="B25" s="66"/>
      <c r="C25" s="67"/>
      <c r="D25" s="66"/>
      <c r="E25" s="67"/>
      <c r="F25" s="68"/>
      <c r="G25" s="70"/>
      <c r="H25" s="70"/>
      <c r="I25" s="70"/>
      <c r="J25" s="70"/>
      <c r="K25" s="70"/>
      <c r="L25" s="70"/>
      <c r="M25" s="70"/>
      <c r="N25" s="923" t="s">
        <v>697</v>
      </c>
      <c r="O25" s="1036"/>
      <c r="P25" s="1036"/>
      <c r="Q25" s="1036"/>
    </row>
    <row r="26" spans="1:17" s="59" customFormat="1" ht="99" customHeight="1" thickBot="1">
      <c r="A26" s="1067" t="s">
        <v>202</v>
      </c>
      <c r="B26" s="1068" t="s">
        <v>203</v>
      </c>
      <c r="C26" s="1069" t="s">
        <v>54</v>
      </c>
      <c r="D26" s="1067" t="s">
        <v>204</v>
      </c>
      <c r="E26" s="1069" t="s">
        <v>55</v>
      </c>
      <c r="F26" s="823" t="s">
        <v>200</v>
      </c>
      <c r="G26" s="823" t="s">
        <v>707</v>
      </c>
      <c r="H26" s="1010" t="s">
        <v>488</v>
      </c>
      <c r="I26" s="1011"/>
      <c r="J26" s="1012"/>
      <c r="K26" s="1010" t="s">
        <v>513</v>
      </c>
      <c r="L26" s="1011"/>
      <c r="M26" s="1012"/>
      <c r="N26" s="1010" t="s">
        <v>708</v>
      </c>
      <c r="O26" s="1011"/>
      <c r="P26" s="1012"/>
      <c r="Q26" s="1065" t="s">
        <v>733</v>
      </c>
    </row>
    <row r="27" spans="1:17" s="59" customFormat="1" ht="21.75" customHeight="1" thickBot="1">
      <c r="A27" s="1067"/>
      <c r="B27" s="1068"/>
      <c r="C27" s="1069"/>
      <c r="D27" s="1067"/>
      <c r="E27" s="1069"/>
      <c r="F27" s="1008" t="s">
        <v>201</v>
      </c>
      <c r="G27" s="1008" t="s">
        <v>201</v>
      </c>
      <c r="H27" s="1063" t="s">
        <v>196</v>
      </c>
      <c r="I27" s="1061" t="s">
        <v>56</v>
      </c>
      <c r="J27" s="1008" t="s">
        <v>201</v>
      </c>
      <c r="K27" s="1063" t="s">
        <v>196</v>
      </c>
      <c r="L27" s="1061" t="s">
        <v>56</v>
      </c>
      <c r="M27" s="1008" t="s">
        <v>201</v>
      </c>
      <c r="N27" s="1063" t="s">
        <v>196</v>
      </c>
      <c r="O27" s="1061" t="s">
        <v>56</v>
      </c>
      <c r="P27" s="1008" t="s">
        <v>201</v>
      </c>
      <c r="Q27" s="1066"/>
    </row>
    <row r="28" spans="1:17" s="59" customFormat="1" ht="30" customHeight="1" thickBot="1">
      <c r="A28" s="1067"/>
      <c r="B28" s="1068"/>
      <c r="C28" s="1069"/>
      <c r="D28" s="1067"/>
      <c r="E28" s="1069"/>
      <c r="F28" s="1009"/>
      <c r="G28" s="1009"/>
      <c r="H28" s="1064"/>
      <c r="I28" s="1062"/>
      <c r="J28" s="1009"/>
      <c r="K28" s="1064"/>
      <c r="L28" s="1062"/>
      <c r="M28" s="1009"/>
      <c r="N28" s="1064"/>
      <c r="O28" s="1062"/>
      <c r="P28" s="1009"/>
      <c r="Q28" s="1062"/>
    </row>
    <row r="29" spans="1:17" s="72" customFormat="1" ht="22.5" customHeight="1" thickBot="1">
      <c r="A29" s="1055" t="s">
        <v>195</v>
      </c>
      <c r="B29" s="1056"/>
      <c r="C29" s="1056"/>
      <c r="D29" s="1056"/>
      <c r="E29" s="1057"/>
      <c r="F29" s="475">
        <f aca="true" t="shared" si="3" ref="F29:Q29">F32</f>
        <v>2000</v>
      </c>
      <c r="G29" s="475">
        <f t="shared" si="3"/>
        <v>2000</v>
      </c>
      <c r="H29" s="475">
        <f t="shared" si="3"/>
        <v>0</v>
      </c>
      <c r="I29" s="475">
        <f t="shared" si="3"/>
        <v>0</v>
      </c>
      <c r="J29" s="475">
        <f t="shared" si="3"/>
        <v>0</v>
      </c>
      <c r="K29" s="475">
        <f t="shared" si="3"/>
        <v>0</v>
      </c>
      <c r="L29" s="475">
        <f t="shared" si="3"/>
        <v>0</v>
      </c>
      <c r="M29" s="475">
        <f t="shared" si="3"/>
        <v>0</v>
      </c>
      <c r="N29" s="475">
        <f t="shared" si="3"/>
        <v>0</v>
      </c>
      <c r="O29" s="475">
        <f t="shared" si="3"/>
        <v>0</v>
      </c>
      <c r="P29" s="475">
        <f t="shared" si="3"/>
        <v>0</v>
      </c>
      <c r="Q29" s="475">
        <f t="shared" si="3"/>
        <v>0</v>
      </c>
    </row>
    <row r="30" spans="3:17" s="52" customFormat="1" ht="13.5" customHeight="1">
      <c r="C30" s="73"/>
      <c r="E30" s="73"/>
      <c r="F30" s="449"/>
      <c r="G30" s="449"/>
      <c r="H30" s="449"/>
      <c r="I30" s="449"/>
      <c r="J30" s="449"/>
      <c r="K30" s="449"/>
      <c r="L30" s="449"/>
      <c r="M30" s="449"/>
      <c r="N30" s="449"/>
      <c r="O30" s="449"/>
      <c r="P30" s="449"/>
      <c r="Q30" s="449"/>
    </row>
    <row r="31" spans="3:17" s="52" customFormat="1" ht="4.5" customHeight="1" thickBot="1">
      <c r="C31" s="73"/>
      <c r="E31" s="73"/>
      <c r="F31" s="449"/>
      <c r="G31" s="449"/>
      <c r="H31" s="449"/>
      <c r="I31" s="449"/>
      <c r="J31" s="449"/>
      <c r="K31" s="449"/>
      <c r="L31" s="449"/>
      <c r="M31" s="449"/>
      <c r="N31" s="449"/>
      <c r="O31" s="449"/>
      <c r="P31" s="449"/>
      <c r="Q31" s="449"/>
    </row>
    <row r="32" spans="1:17" s="75" customFormat="1" ht="21.75" customHeight="1" thickBot="1">
      <c r="A32" s="1058" t="s">
        <v>21</v>
      </c>
      <c r="B32" s="1059"/>
      <c r="C32" s="1059"/>
      <c r="D32" s="1059"/>
      <c r="E32" s="1060"/>
      <c r="F32" s="450">
        <f aca="true" t="shared" si="4" ref="F32:Q32">F34+F36</f>
        <v>2000</v>
      </c>
      <c r="G32" s="450">
        <f t="shared" si="4"/>
        <v>2000</v>
      </c>
      <c r="H32" s="450">
        <f t="shared" si="4"/>
        <v>0</v>
      </c>
      <c r="I32" s="450">
        <f t="shared" si="4"/>
        <v>0</v>
      </c>
      <c r="J32" s="450">
        <f t="shared" si="4"/>
        <v>0</v>
      </c>
      <c r="K32" s="450">
        <f t="shared" si="4"/>
        <v>0</v>
      </c>
      <c r="L32" s="450">
        <f t="shared" si="4"/>
        <v>0</v>
      </c>
      <c r="M32" s="450">
        <f t="shared" si="4"/>
        <v>0</v>
      </c>
      <c r="N32" s="450">
        <f t="shared" si="4"/>
        <v>0</v>
      </c>
      <c r="O32" s="450">
        <f t="shared" si="4"/>
        <v>0</v>
      </c>
      <c r="P32" s="450">
        <f t="shared" si="4"/>
        <v>0</v>
      </c>
      <c r="Q32" s="450">
        <f t="shared" si="4"/>
        <v>0</v>
      </c>
    </row>
    <row r="33" spans="3:17" s="52" customFormat="1" ht="14.25" customHeight="1" thickBot="1">
      <c r="C33" s="73"/>
      <c r="E33" s="73"/>
      <c r="F33" s="449"/>
      <c r="G33" s="449"/>
      <c r="H33" s="449"/>
      <c r="I33" s="449"/>
      <c r="J33" s="449"/>
      <c r="K33" s="449"/>
      <c r="L33" s="449"/>
      <c r="M33" s="449"/>
      <c r="N33" s="449"/>
      <c r="O33" s="449"/>
      <c r="P33" s="449"/>
      <c r="Q33" s="449"/>
    </row>
    <row r="34" spans="1:17" s="6" customFormat="1" ht="21" customHeight="1" thickBot="1">
      <c r="A34" s="1019" t="s">
        <v>711</v>
      </c>
      <c r="B34" s="1020"/>
      <c r="C34" s="1020"/>
      <c r="D34" s="1020"/>
      <c r="E34" s="1021"/>
      <c r="F34" s="440">
        <f aca="true" t="shared" si="5" ref="F34:Q34">SUM(F35)</f>
        <v>0</v>
      </c>
      <c r="G34" s="440">
        <f t="shared" si="5"/>
        <v>0</v>
      </c>
      <c r="H34" s="440">
        <f t="shared" si="5"/>
        <v>0</v>
      </c>
      <c r="I34" s="440">
        <f t="shared" si="5"/>
        <v>0</v>
      </c>
      <c r="J34" s="440">
        <f t="shared" si="5"/>
        <v>0</v>
      </c>
      <c r="K34" s="440">
        <f t="shared" si="5"/>
        <v>0</v>
      </c>
      <c r="L34" s="440">
        <f t="shared" si="5"/>
        <v>0</v>
      </c>
      <c r="M34" s="440">
        <f t="shared" si="5"/>
        <v>0</v>
      </c>
      <c r="N34" s="440">
        <f t="shared" si="5"/>
        <v>0</v>
      </c>
      <c r="O34" s="440">
        <f t="shared" si="5"/>
        <v>0</v>
      </c>
      <c r="P34" s="440">
        <f t="shared" si="5"/>
        <v>0</v>
      </c>
      <c r="Q34" s="440">
        <f t="shared" si="5"/>
        <v>0</v>
      </c>
    </row>
    <row r="35" spans="1:17" s="56" customFormat="1" ht="21.75" customHeight="1" thickBot="1">
      <c r="A35" s="446"/>
      <c r="B35" s="441"/>
      <c r="C35" s="442"/>
      <c r="D35" s="441"/>
      <c r="E35" s="442"/>
      <c r="F35" s="822"/>
      <c r="G35" s="822"/>
      <c r="H35" s="822"/>
      <c r="I35" s="822"/>
      <c r="J35" s="822"/>
      <c r="K35" s="822"/>
      <c r="L35" s="822"/>
      <c r="M35" s="822"/>
      <c r="N35" s="822"/>
      <c r="O35" s="822"/>
      <c r="P35" s="822"/>
      <c r="Q35" s="822"/>
    </row>
    <row r="36" spans="1:17" s="6" customFormat="1" ht="21" customHeight="1" thickBot="1">
      <c r="A36" s="1019" t="s">
        <v>712</v>
      </c>
      <c r="B36" s="1020"/>
      <c r="C36" s="1020"/>
      <c r="D36" s="1020"/>
      <c r="E36" s="1021"/>
      <c r="F36" s="440">
        <f>SUM(F37)</f>
        <v>2000</v>
      </c>
      <c r="G36" s="440">
        <f>SUM(G37)</f>
        <v>2000</v>
      </c>
      <c r="H36" s="440">
        <f>SUM(H37)</f>
        <v>0</v>
      </c>
      <c r="I36" s="440">
        <f aca="true" t="shared" si="6" ref="I36:Q36">SUM(I37)</f>
        <v>0</v>
      </c>
      <c r="J36" s="440">
        <f t="shared" si="6"/>
        <v>0</v>
      </c>
      <c r="K36" s="440">
        <f t="shared" si="6"/>
        <v>0</v>
      </c>
      <c r="L36" s="440">
        <f t="shared" si="6"/>
        <v>0</v>
      </c>
      <c r="M36" s="440">
        <f t="shared" si="6"/>
        <v>0</v>
      </c>
      <c r="N36" s="440">
        <f t="shared" si="6"/>
        <v>0</v>
      </c>
      <c r="O36" s="440">
        <f t="shared" si="6"/>
        <v>0</v>
      </c>
      <c r="P36" s="440">
        <f t="shared" si="6"/>
        <v>0</v>
      </c>
      <c r="Q36" s="440">
        <f t="shared" si="6"/>
        <v>0</v>
      </c>
    </row>
    <row r="37" spans="1:17" s="56" customFormat="1" ht="30" customHeight="1">
      <c r="A37" s="1047" t="s">
        <v>489</v>
      </c>
      <c r="B37" s="1049" t="s">
        <v>221</v>
      </c>
      <c r="C37" s="1051" t="s">
        <v>23</v>
      </c>
      <c r="D37" s="1053" t="s">
        <v>236</v>
      </c>
      <c r="E37" s="1051" t="s">
        <v>713</v>
      </c>
      <c r="F37" s="1046">
        <f>G37+Q37</f>
        <v>2000</v>
      </c>
      <c r="G37" s="1046">
        <v>2000</v>
      </c>
      <c r="H37" s="1046"/>
      <c r="I37" s="1044">
        <v>0</v>
      </c>
      <c r="J37" s="1006">
        <f>SUM(H37:I37)</f>
        <v>0</v>
      </c>
      <c r="K37" s="1046"/>
      <c r="L37" s="1044">
        <v>0</v>
      </c>
      <c r="M37" s="1006">
        <f>SUM(K37:L37)</f>
        <v>0</v>
      </c>
      <c r="N37" s="1046"/>
      <c r="O37" s="1044">
        <v>0</v>
      </c>
      <c r="P37" s="1006">
        <f>SUM(N37:O37)</f>
        <v>0</v>
      </c>
      <c r="Q37" s="1040">
        <f>J37+M37+P37</f>
        <v>0</v>
      </c>
    </row>
    <row r="38" spans="1:17" s="56" customFormat="1" ht="30" customHeight="1">
      <c r="A38" s="1048"/>
      <c r="B38" s="1050"/>
      <c r="C38" s="1052"/>
      <c r="D38" s="1054"/>
      <c r="E38" s="1052"/>
      <c r="F38" s="1045"/>
      <c r="G38" s="1045"/>
      <c r="H38" s="1045"/>
      <c r="I38" s="1045"/>
      <c r="J38" s="1007"/>
      <c r="K38" s="1045"/>
      <c r="L38" s="1045"/>
      <c r="M38" s="1007"/>
      <c r="N38" s="1045"/>
      <c r="O38" s="1045"/>
      <c r="P38" s="1007"/>
      <c r="Q38" s="1041"/>
    </row>
    <row r="39" spans="3:17" s="52" customFormat="1" ht="12.75" customHeight="1">
      <c r="C39" s="73"/>
      <c r="E39" s="73"/>
      <c r="F39" s="449"/>
      <c r="G39" s="449"/>
      <c r="H39" s="449"/>
      <c r="I39" s="449"/>
      <c r="J39" s="449"/>
      <c r="K39" s="449"/>
      <c r="L39" s="449"/>
      <c r="M39" s="449"/>
      <c r="N39" s="449"/>
      <c r="O39" s="449"/>
      <c r="P39" s="449"/>
      <c r="Q39" s="449"/>
    </row>
    <row r="40" spans="1:16" s="56" customFormat="1" ht="12.75" customHeight="1">
      <c r="A40" s="51"/>
      <c r="B40" s="51"/>
      <c r="C40" s="53"/>
      <c r="D40" s="53"/>
      <c r="E40" s="54"/>
      <c r="F40" s="55"/>
      <c r="G40" s="55"/>
      <c r="H40" s="55"/>
      <c r="I40" s="55"/>
      <c r="J40" s="55"/>
      <c r="K40" s="55"/>
      <c r="L40" s="55"/>
      <c r="M40" s="55"/>
      <c r="N40" s="55"/>
      <c r="O40" s="55"/>
      <c r="P40" s="55"/>
    </row>
    <row r="41" spans="1:17" s="77" customFormat="1" ht="15" customHeight="1">
      <c r="A41" s="76" t="s">
        <v>168</v>
      </c>
      <c r="B41" s="1013" t="s">
        <v>5</v>
      </c>
      <c r="C41" s="1014"/>
      <c r="D41" s="1014"/>
      <c r="E41" s="1014"/>
      <c r="F41" s="1014"/>
      <c r="G41" s="1014"/>
      <c r="H41" s="1014"/>
      <c r="I41" s="1014"/>
      <c r="J41" s="1014"/>
      <c r="K41" s="1014"/>
      <c r="L41" s="1014"/>
      <c r="M41" s="1014"/>
      <c r="N41" s="1014"/>
      <c r="O41" s="1014"/>
      <c r="P41" s="1014"/>
      <c r="Q41" s="1014"/>
    </row>
    <row r="42" spans="1:16" s="78" customFormat="1" ht="12.75" customHeight="1">
      <c r="A42" s="61"/>
      <c r="B42" s="59"/>
      <c r="C42" s="61"/>
      <c r="D42" s="61"/>
      <c r="E42" s="61"/>
      <c r="F42" s="62"/>
      <c r="G42" s="62"/>
      <c r="H42" s="62"/>
      <c r="I42" s="62"/>
      <c r="J42" s="62"/>
      <c r="K42" s="62"/>
      <c r="L42" s="62"/>
      <c r="M42" s="62"/>
      <c r="N42" s="62"/>
      <c r="O42" s="62"/>
      <c r="P42" s="62"/>
    </row>
    <row r="43" spans="1:17" s="77" customFormat="1" ht="15" customHeight="1">
      <c r="A43" s="79"/>
      <c r="B43" s="1013" t="s">
        <v>710</v>
      </c>
      <c r="C43" s="1014"/>
      <c r="D43" s="1014"/>
      <c r="E43" s="1014"/>
      <c r="F43" s="1014"/>
      <c r="G43" s="1014"/>
      <c r="H43" s="1014"/>
      <c r="I43" s="1014"/>
      <c r="J43" s="1014"/>
      <c r="K43" s="1014"/>
      <c r="L43" s="1014"/>
      <c r="M43" s="1014"/>
      <c r="N43" s="1014"/>
      <c r="O43" s="1014"/>
      <c r="P43" s="1014"/>
      <c r="Q43" s="1014"/>
    </row>
    <row r="44" spans="1:16" s="56" customFormat="1" ht="12.75" customHeight="1">
      <c r="A44" s="51"/>
      <c r="B44" s="51"/>
      <c r="C44" s="53"/>
      <c r="D44" s="53"/>
      <c r="E44" s="54"/>
      <c r="F44" s="55"/>
      <c r="G44" s="55"/>
      <c r="H44" s="55"/>
      <c r="I44" s="55"/>
      <c r="J44" s="55"/>
      <c r="K44" s="55"/>
      <c r="L44" s="55"/>
      <c r="M44" s="55"/>
      <c r="N44" s="55"/>
      <c r="O44" s="55"/>
      <c r="P44" s="55"/>
    </row>
    <row r="45" spans="1:16" s="56" customFormat="1" ht="12.75" customHeight="1">
      <c r="A45" s="51"/>
      <c r="B45" s="51"/>
      <c r="C45" s="53"/>
      <c r="D45" s="53"/>
      <c r="E45" s="54"/>
      <c r="F45" s="55"/>
      <c r="G45" s="55"/>
      <c r="H45" s="55"/>
      <c r="I45" s="55"/>
      <c r="J45" s="55"/>
      <c r="K45" s="55"/>
      <c r="L45" s="55"/>
      <c r="M45" s="55"/>
      <c r="N45" s="55"/>
      <c r="O45" s="55"/>
      <c r="P45" s="55"/>
    </row>
    <row r="46" spans="1:16" s="56" customFormat="1" ht="12.75" customHeight="1">
      <c r="A46" s="51"/>
      <c r="B46" s="51"/>
      <c r="C46" s="53"/>
      <c r="D46" s="53"/>
      <c r="E46" s="54"/>
      <c r="F46" s="55"/>
      <c r="G46" s="55"/>
      <c r="H46" s="55"/>
      <c r="I46" s="55"/>
      <c r="J46" s="55"/>
      <c r="K46" s="55"/>
      <c r="L46" s="55"/>
      <c r="M46" s="55"/>
      <c r="N46" s="55"/>
      <c r="O46" s="55"/>
      <c r="P46" s="55"/>
    </row>
    <row r="47" spans="1:16" s="56" customFormat="1" ht="12.75" customHeight="1">
      <c r="A47" s="51"/>
      <c r="B47" s="51"/>
      <c r="C47" s="53"/>
      <c r="D47" s="53"/>
      <c r="E47" s="54"/>
      <c r="F47" s="55"/>
      <c r="G47" s="55"/>
      <c r="H47" s="55"/>
      <c r="I47" s="55"/>
      <c r="J47" s="55"/>
      <c r="K47" s="55"/>
      <c r="L47" s="55"/>
      <c r="M47" s="55"/>
      <c r="N47" s="55"/>
      <c r="O47" s="55"/>
      <c r="P47" s="55"/>
    </row>
    <row r="48" spans="1:16" s="56" customFormat="1" ht="12.75" customHeight="1">
      <c r="A48" s="51"/>
      <c r="B48" s="51"/>
      <c r="C48" s="53"/>
      <c r="D48" s="53"/>
      <c r="E48" s="54"/>
      <c r="F48" s="55"/>
      <c r="G48" s="55"/>
      <c r="H48" s="55"/>
      <c r="I48" s="55"/>
      <c r="J48" s="55"/>
      <c r="K48" s="55"/>
      <c r="L48" s="55"/>
      <c r="M48" s="55"/>
      <c r="N48" s="55"/>
      <c r="O48" s="55"/>
      <c r="P48" s="55"/>
    </row>
    <row r="49" spans="1:16" s="56" customFormat="1" ht="12.75" customHeight="1">
      <c r="A49" s="51"/>
      <c r="B49" s="51"/>
      <c r="C49" s="53"/>
      <c r="D49" s="53"/>
      <c r="E49" s="54"/>
      <c r="F49" s="55"/>
      <c r="G49" s="55"/>
      <c r="H49" s="55"/>
      <c r="I49" s="55"/>
      <c r="J49" s="55"/>
      <c r="K49" s="55"/>
      <c r="L49" s="55"/>
      <c r="M49" s="55"/>
      <c r="N49" s="55"/>
      <c r="O49" s="55"/>
      <c r="P49" s="55"/>
    </row>
    <row r="50" spans="1:16" s="56" customFormat="1" ht="12.75" customHeight="1">
      <c r="A50" s="51"/>
      <c r="B50" s="51"/>
      <c r="C50" s="53"/>
      <c r="D50" s="53"/>
      <c r="E50" s="54"/>
      <c r="F50" s="55"/>
      <c r="G50" s="55"/>
      <c r="H50" s="55"/>
      <c r="I50" s="55"/>
      <c r="J50" s="55"/>
      <c r="K50" s="55"/>
      <c r="L50" s="55"/>
      <c r="M50" s="55"/>
      <c r="N50" s="55"/>
      <c r="O50" s="55"/>
      <c r="P50" s="55"/>
    </row>
    <row r="51" spans="1:16" s="56" customFormat="1" ht="12.75" customHeight="1">
      <c r="A51" s="51"/>
      <c r="B51" s="51"/>
      <c r="C51" s="53"/>
      <c r="D51" s="53"/>
      <c r="E51" s="54"/>
      <c r="F51" s="55"/>
      <c r="G51" s="55"/>
      <c r="H51" s="55"/>
      <c r="I51" s="55"/>
      <c r="J51" s="55"/>
      <c r="K51" s="55"/>
      <c r="L51" s="55"/>
      <c r="M51" s="55"/>
      <c r="N51" s="55"/>
      <c r="O51" s="55"/>
      <c r="P51" s="55"/>
    </row>
    <row r="52" spans="1:16" s="56" customFormat="1" ht="12.75" customHeight="1">
      <c r="A52" s="51"/>
      <c r="B52" s="51"/>
      <c r="C52" s="53"/>
      <c r="D52" s="53"/>
      <c r="E52" s="54"/>
      <c r="F52" s="55"/>
      <c r="G52" s="55"/>
      <c r="H52" s="55"/>
      <c r="I52" s="55"/>
      <c r="J52" s="55"/>
      <c r="K52" s="55"/>
      <c r="L52" s="55"/>
      <c r="M52" s="55"/>
      <c r="N52" s="55"/>
      <c r="O52" s="55"/>
      <c r="P52" s="55"/>
    </row>
    <row r="53" spans="1:16" s="56" customFormat="1" ht="12.75" customHeight="1">
      <c r="A53" s="51"/>
      <c r="B53" s="51"/>
      <c r="C53" s="53"/>
      <c r="D53" s="53"/>
      <c r="E53" s="54"/>
      <c r="F53" s="55"/>
      <c r="G53" s="55"/>
      <c r="H53" s="55"/>
      <c r="I53" s="55"/>
      <c r="J53" s="55"/>
      <c r="K53" s="55"/>
      <c r="L53" s="55"/>
      <c r="M53" s="55"/>
      <c r="N53" s="55"/>
      <c r="O53" s="55"/>
      <c r="P53" s="55"/>
    </row>
    <row r="54" spans="1:16" s="56" customFormat="1" ht="12.75" customHeight="1">
      <c r="A54" s="51"/>
      <c r="B54" s="51"/>
      <c r="C54" s="53"/>
      <c r="D54" s="53"/>
      <c r="E54" s="54"/>
      <c r="F54" s="55"/>
      <c r="G54" s="55"/>
      <c r="H54" s="55"/>
      <c r="I54" s="55"/>
      <c r="J54" s="55"/>
      <c r="K54" s="55"/>
      <c r="L54" s="55"/>
      <c r="M54" s="55"/>
      <c r="N54" s="55"/>
      <c r="O54" s="55"/>
      <c r="P54" s="55"/>
    </row>
    <row r="55" spans="1:16" s="56" customFormat="1" ht="12.75" customHeight="1">
      <c r="A55" s="51"/>
      <c r="B55" s="51"/>
      <c r="C55" s="53"/>
      <c r="D55" s="53"/>
      <c r="E55" s="54"/>
      <c r="F55" s="55"/>
      <c r="G55" s="55"/>
      <c r="H55" s="55"/>
      <c r="I55" s="55"/>
      <c r="J55" s="55"/>
      <c r="K55" s="55"/>
      <c r="L55" s="55"/>
      <c r="M55" s="55"/>
      <c r="N55" s="55"/>
      <c r="O55" s="55"/>
      <c r="P55" s="55"/>
    </row>
    <row r="56" spans="1:16" s="56" customFormat="1" ht="12.75" customHeight="1">
      <c r="A56" s="51"/>
      <c r="B56" s="51"/>
      <c r="C56" s="53"/>
      <c r="D56" s="53"/>
      <c r="E56" s="54"/>
      <c r="F56" s="55"/>
      <c r="G56" s="55"/>
      <c r="H56" s="55"/>
      <c r="I56" s="55"/>
      <c r="J56" s="55"/>
      <c r="K56" s="55"/>
      <c r="L56" s="55"/>
      <c r="M56" s="55"/>
      <c r="N56" s="55"/>
      <c r="O56" s="55"/>
      <c r="P56" s="55"/>
    </row>
    <row r="57" spans="1:16" s="56" customFormat="1" ht="12.75" customHeight="1">
      <c r="A57" s="51"/>
      <c r="B57" s="51"/>
      <c r="C57" s="53"/>
      <c r="D57" s="53"/>
      <c r="E57" s="54"/>
      <c r="F57" s="55"/>
      <c r="G57" s="55"/>
      <c r="H57" s="55"/>
      <c r="I57" s="55"/>
      <c r="J57" s="55"/>
      <c r="K57" s="55"/>
      <c r="L57" s="55"/>
      <c r="M57" s="55"/>
      <c r="N57" s="55"/>
      <c r="O57" s="55"/>
      <c r="P57" s="55"/>
    </row>
    <row r="58" spans="1:16" s="56" customFormat="1" ht="12.75" customHeight="1">
      <c r="A58" s="51"/>
      <c r="B58" s="51"/>
      <c r="C58" s="53"/>
      <c r="D58" s="53"/>
      <c r="E58" s="54"/>
      <c r="F58" s="55"/>
      <c r="G58" s="55"/>
      <c r="H58" s="55"/>
      <c r="I58" s="55"/>
      <c r="J58" s="55"/>
      <c r="K58" s="55"/>
      <c r="L58" s="55"/>
      <c r="M58" s="55"/>
      <c r="N58" s="55"/>
      <c r="O58" s="55"/>
      <c r="P58" s="55"/>
    </row>
    <row r="59" spans="1:16" s="56" customFormat="1" ht="12.75" customHeight="1">
      <c r="A59" s="51"/>
      <c r="B59" s="51"/>
      <c r="C59" s="53"/>
      <c r="D59" s="53"/>
      <c r="E59" s="54"/>
      <c r="F59" s="55"/>
      <c r="G59" s="55"/>
      <c r="H59" s="55"/>
      <c r="I59" s="55"/>
      <c r="J59" s="55"/>
      <c r="K59" s="55"/>
      <c r="L59" s="55"/>
      <c r="M59" s="55"/>
      <c r="N59" s="55"/>
      <c r="O59" s="55"/>
      <c r="P59" s="55"/>
    </row>
    <row r="60" spans="1:16" s="56" customFormat="1" ht="12.75" customHeight="1">
      <c r="A60" s="51"/>
      <c r="B60" s="51"/>
      <c r="C60" s="53"/>
      <c r="D60" s="53"/>
      <c r="E60" s="54"/>
      <c r="F60" s="55"/>
      <c r="G60" s="55"/>
      <c r="H60" s="55"/>
      <c r="I60" s="55"/>
      <c r="J60" s="55"/>
      <c r="K60" s="55"/>
      <c r="L60" s="55"/>
      <c r="M60" s="55"/>
      <c r="N60" s="55"/>
      <c r="O60" s="55"/>
      <c r="P60" s="55"/>
    </row>
    <row r="61" spans="1:16" s="56" customFormat="1" ht="12.75" customHeight="1">
      <c r="A61" s="51"/>
      <c r="B61" s="51"/>
      <c r="C61" s="53"/>
      <c r="D61" s="53"/>
      <c r="E61" s="54"/>
      <c r="F61" s="55"/>
      <c r="G61" s="55"/>
      <c r="H61" s="55"/>
      <c r="I61" s="55"/>
      <c r="J61" s="55"/>
      <c r="K61" s="55"/>
      <c r="L61" s="55"/>
      <c r="M61" s="55"/>
      <c r="N61" s="55"/>
      <c r="O61" s="55"/>
      <c r="P61" s="55"/>
    </row>
    <row r="62" spans="1:16" s="56" customFormat="1" ht="12.75" customHeight="1">
      <c r="A62" s="51"/>
      <c r="B62" s="51"/>
      <c r="C62" s="53"/>
      <c r="D62" s="53"/>
      <c r="E62" s="54"/>
      <c r="F62" s="55"/>
      <c r="G62" s="55"/>
      <c r="H62" s="55"/>
      <c r="I62" s="55"/>
      <c r="J62" s="55"/>
      <c r="K62" s="55"/>
      <c r="L62" s="55"/>
      <c r="M62" s="55"/>
      <c r="N62" s="55"/>
      <c r="O62" s="55"/>
      <c r="P62" s="55"/>
    </row>
    <row r="63" spans="1:16" s="56" customFormat="1" ht="12.75" customHeight="1">
      <c r="A63" s="51"/>
      <c r="B63" s="51"/>
      <c r="C63" s="53"/>
      <c r="D63" s="53"/>
      <c r="E63" s="54"/>
      <c r="F63" s="55"/>
      <c r="G63" s="55"/>
      <c r="H63" s="55"/>
      <c r="I63" s="55"/>
      <c r="J63" s="55"/>
      <c r="K63" s="55"/>
      <c r="L63" s="55"/>
      <c r="M63" s="55"/>
      <c r="N63" s="55"/>
      <c r="O63" s="55"/>
      <c r="P63" s="55"/>
    </row>
    <row r="64" spans="1:16" s="56" customFormat="1" ht="12.75" customHeight="1">
      <c r="A64" s="51"/>
      <c r="B64" s="51"/>
      <c r="C64" s="53"/>
      <c r="D64" s="53"/>
      <c r="E64" s="54"/>
      <c r="F64" s="55"/>
      <c r="G64" s="55"/>
      <c r="H64" s="55"/>
      <c r="I64" s="55"/>
      <c r="J64" s="55"/>
      <c r="K64" s="55"/>
      <c r="L64" s="55"/>
      <c r="M64" s="55"/>
      <c r="N64" s="55"/>
      <c r="O64" s="55"/>
      <c r="P64" s="55"/>
    </row>
    <row r="65" spans="1:16" s="56" customFormat="1" ht="12.75" customHeight="1">
      <c r="A65" s="51"/>
      <c r="B65" s="51"/>
      <c r="C65" s="53"/>
      <c r="D65" s="53"/>
      <c r="E65" s="54"/>
      <c r="F65" s="55"/>
      <c r="G65" s="55"/>
      <c r="H65" s="55"/>
      <c r="I65" s="55"/>
      <c r="J65" s="55"/>
      <c r="K65" s="55"/>
      <c r="L65" s="55"/>
      <c r="M65" s="55"/>
      <c r="N65" s="55"/>
      <c r="O65" s="55"/>
      <c r="P65" s="55"/>
    </row>
    <row r="66" spans="1:16" s="56" customFormat="1" ht="12.75" customHeight="1">
      <c r="A66" s="51"/>
      <c r="B66" s="51"/>
      <c r="C66" s="53"/>
      <c r="D66" s="53"/>
      <c r="E66" s="54"/>
      <c r="F66" s="55"/>
      <c r="G66" s="55"/>
      <c r="H66" s="55"/>
      <c r="I66" s="55"/>
      <c r="J66" s="55"/>
      <c r="K66" s="55"/>
      <c r="L66" s="55"/>
      <c r="M66" s="55"/>
      <c r="N66" s="55"/>
      <c r="O66" s="55"/>
      <c r="P66" s="55"/>
    </row>
    <row r="67" spans="1:16" s="56" customFormat="1" ht="12.75" customHeight="1">
      <c r="A67" s="51"/>
      <c r="B67" s="51"/>
      <c r="C67" s="53"/>
      <c r="D67" s="53"/>
      <c r="E67" s="54"/>
      <c r="F67" s="55"/>
      <c r="G67" s="55"/>
      <c r="H67" s="55"/>
      <c r="I67" s="55"/>
      <c r="J67" s="55"/>
      <c r="K67" s="55"/>
      <c r="L67" s="55"/>
      <c r="M67" s="55"/>
      <c r="N67" s="55"/>
      <c r="O67" s="55"/>
      <c r="P67" s="55"/>
    </row>
    <row r="68" spans="1:16" s="56" customFormat="1" ht="12.75" customHeight="1">
      <c r="A68" s="51"/>
      <c r="B68" s="51"/>
      <c r="C68" s="53"/>
      <c r="D68" s="53"/>
      <c r="E68" s="54"/>
      <c r="F68" s="55"/>
      <c r="G68" s="55"/>
      <c r="H68" s="55"/>
      <c r="I68" s="55"/>
      <c r="J68" s="55"/>
      <c r="K68" s="55"/>
      <c r="L68" s="55"/>
      <c r="M68" s="55"/>
      <c r="N68" s="55"/>
      <c r="O68" s="55"/>
      <c r="P68" s="55"/>
    </row>
    <row r="69" spans="1:16" s="56" customFormat="1" ht="12.75" customHeight="1">
      <c r="A69" s="51"/>
      <c r="B69" s="51"/>
      <c r="C69" s="53"/>
      <c r="D69" s="53"/>
      <c r="E69" s="54"/>
      <c r="F69" s="55"/>
      <c r="G69" s="55"/>
      <c r="H69" s="55"/>
      <c r="I69" s="55"/>
      <c r="J69" s="55"/>
      <c r="K69" s="55"/>
      <c r="L69" s="55"/>
      <c r="M69" s="55"/>
      <c r="N69" s="55"/>
      <c r="O69" s="55"/>
      <c r="P69" s="55"/>
    </row>
    <row r="70" spans="1:16" s="56" customFormat="1" ht="12.75" customHeight="1">
      <c r="A70" s="51"/>
      <c r="B70" s="51"/>
      <c r="C70" s="53"/>
      <c r="D70" s="53"/>
      <c r="E70" s="54"/>
      <c r="F70" s="55"/>
      <c r="G70" s="55"/>
      <c r="H70" s="55"/>
      <c r="I70" s="55"/>
      <c r="J70" s="55"/>
      <c r="K70" s="55"/>
      <c r="L70" s="55"/>
      <c r="M70" s="55"/>
      <c r="N70" s="55"/>
      <c r="O70" s="55"/>
      <c r="P70" s="55"/>
    </row>
    <row r="71" spans="1:16" s="56" customFormat="1" ht="12.75" customHeight="1">
      <c r="A71" s="51"/>
      <c r="B71" s="51"/>
      <c r="C71" s="53"/>
      <c r="D71" s="53"/>
      <c r="E71" s="54"/>
      <c r="F71" s="55"/>
      <c r="G71" s="55"/>
      <c r="H71" s="55"/>
      <c r="I71" s="55"/>
      <c r="J71" s="55"/>
      <c r="K71" s="55"/>
      <c r="L71" s="55"/>
      <c r="M71" s="55"/>
      <c r="N71" s="55"/>
      <c r="O71" s="55"/>
      <c r="P71" s="55"/>
    </row>
    <row r="72" spans="1:16" s="56" customFormat="1" ht="12.75" customHeight="1">
      <c r="A72" s="51"/>
      <c r="B72" s="51"/>
      <c r="C72" s="53"/>
      <c r="D72" s="53"/>
      <c r="E72" s="54"/>
      <c r="F72" s="55"/>
      <c r="G72" s="55"/>
      <c r="H72" s="55"/>
      <c r="I72" s="55"/>
      <c r="J72" s="55"/>
      <c r="K72" s="55"/>
      <c r="L72" s="55"/>
      <c r="M72" s="55"/>
      <c r="N72" s="55"/>
      <c r="O72" s="55"/>
      <c r="P72" s="55"/>
    </row>
    <row r="73" spans="1:16" s="56" customFormat="1" ht="12.75" customHeight="1">
      <c r="A73" s="51"/>
      <c r="B73" s="51"/>
      <c r="C73" s="53"/>
      <c r="D73" s="53"/>
      <c r="E73" s="54"/>
      <c r="F73" s="55"/>
      <c r="G73" s="55"/>
      <c r="H73" s="55"/>
      <c r="I73" s="55"/>
      <c r="J73" s="55"/>
      <c r="K73" s="55"/>
      <c r="L73" s="55"/>
      <c r="M73" s="55"/>
      <c r="N73" s="55"/>
      <c r="O73" s="55"/>
      <c r="P73" s="55"/>
    </row>
    <row r="74" spans="1:16" s="56" customFormat="1" ht="12.75" customHeight="1">
      <c r="A74" s="51"/>
      <c r="B74" s="51"/>
      <c r="C74" s="53"/>
      <c r="D74" s="53"/>
      <c r="E74" s="54"/>
      <c r="F74" s="55"/>
      <c r="G74" s="55"/>
      <c r="H74" s="55"/>
      <c r="I74" s="55"/>
      <c r="J74" s="55"/>
      <c r="K74" s="55"/>
      <c r="L74" s="55"/>
      <c r="M74" s="55"/>
      <c r="N74" s="55"/>
      <c r="O74" s="55"/>
      <c r="P74" s="55"/>
    </row>
    <row r="75" spans="1:16" s="56" customFormat="1" ht="12.75" customHeight="1">
      <c r="A75" s="51"/>
      <c r="B75" s="51"/>
      <c r="C75" s="53"/>
      <c r="D75" s="53"/>
      <c r="E75" s="54"/>
      <c r="F75" s="55"/>
      <c r="G75" s="55"/>
      <c r="H75" s="55"/>
      <c r="I75" s="55"/>
      <c r="J75" s="55"/>
      <c r="K75" s="55"/>
      <c r="L75" s="55"/>
      <c r="M75" s="55"/>
      <c r="N75" s="55"/>
      <c r="O75" s="55"/>
      <c r="P75" s="55"/>
    </row>
    <row r="76" spans="1:16" s="56" customFormat="1" ht="12.75" customHeight="1">
      <c r="A76" s="51"/>
      <c r="B76" s="51"/>
      <c r="C76" s="53"/>
      <c r="D76" s="53"/>
      <c r="E76" s="54"/>
      <c r="F76" s="55"/>
      <c r="G76" s="55"/>
      <c r="H76" s="55"/>
      <c r="I76" s="55"/>
      <c r="J76" s="55"/>
      <c r="K76" s="55"/>
      <c r="L76" s="55"/>
      <c r="M76" s="55"/>
      <c r="N76" s="55"/>
      <c r="O76" s="55"/>
      <c r="P76" s="55"/>
    </row>
    <row r="77" spans="1:16" s="56" customFormat="1" ht="12.75" customHeight="1">
      <c r="A77" s="51"/>
      <c r="B77" s="51"/>
      <c r="C77" s="53"/>
      <c r="D77" s="53"/>
      <c r="E77" s="54"/>
      <c r="F77" s="55"/>
      <c r="G77" s="55"/>
      <c r="H77" s="55"/>
      <c r="I77" s="55"/>
      <c r="J77" s="55"/>
      <c r="K77" s="55"/>
      <c r="L77" s="55"/>
      <c r="M77" s="55"/>
      <c r="N77" s="55"/>
      <c r="O77" s="55"/>
      <c r="P77" s="55"/>
    </row>
    <row r="78" spans="1:16" s="56" customFormat="1" ht="12.75" customHeight="1">
      <c r="A78" s="51"/>
      <c r="B78" s="51"/>
      <c r="C78" s="53"/>
      <c r="D78" s="53"/>
      <c r="E78" s="54"/>
      <c r="F78" s="55"/>
      <c r="G78" s="55"/>
      <c r="H78" s="55"/>
      <c r="I78" s="55"/>
      <c r="J78" s="55"/>
      <c r="K78" s="55"/>
      <c r="L78" s="55"/>
      <c r="M78" s="55"/>
      <c r="N78" s="55"/>
      <c r="O78" s="55"/>
      <c r="P78" s="55"/>
    </row>
    <row r="79" spans="1:16" s="56" customFormat="1" ht="12.75" customHeight="1">
      <c r="A79" s="51"/>
      <c r="B79" s="51"/>
      <c r="C79" s="53"/>
      <c r="D79" s="53"/>
      <c r="E79" s="54"/>
      <c r="F79" s="55"/>
      <c r="G79" s="55"/>
      <c r="H79" s="55"/>
      <c r="I79" s="55"/>
      <c r="J79" s="55"/>
      <c r="K79" s="55"/>
      <c r="L79" s="55"/>
      <c r="M79" s="55"/>
      <c r="N79" s="55"/>
      <c r="O79" s="55"/>
      <c r="P79" s="55"/>
    </row>
    <row r="80" spans="1:16" s="56" customFormat="1" ht="12.75" customHeight="1">
      <c r="A80" s="51"/>
      <c r="B80" s="51"/>
      <c r="C80" s="53"/>
      <c r="D80" s="53"/>
      <c r="E80" s="54"/>
      <c r="F80" s="55"/>
      <c r="G80" s="55"/>
      <c r="H80" s="55"/>
      <c r="I80" s="55"/>
      <c r="J80" s="55"/>
      <c r="K80" s="55"/>
      <c r="L80" s="55"/>
      <c r="M80" s="55"/>
      <c r="N80" s="55"/>
      <c r="O80" s="55"/>
      <c r="P80" s="55"/>
    </row>
    <row r="81" spans="1:16" s="56" customFormat="1" ht="12.75" customHeight="1">
      <c r="A81" s="51"/>
      <c r="B81" s="51"/>
      <c r="C81" s="53"/>
      <c r="D81" s="53"/>
      <c r="E81" s="54"/>
      <c r="F81" s="55"/>
      <c r="G81" s="55"/>
      <c r="H81" s="55"/>
      <c r="I81" s="55"/>
      <c r="J81" s="55"/>
      <c r="K81" s="55"/>
      <c r="L81" s="55"/>
      <c r="M81" s="55"/>
      <c r="N81" s="55"/>
      <c r="O81" s="55"/>
      <c r="P81" s="55"/>
    </row>
    <row r="82" spans="1:16" s="56" customFormat="1" ht="12.75" customHeight="1">
      <c r="A82" s="51"/>
      <c r="B82" s="51"/>
      <c r="C82" s="53"/>
      <c r="D82" s="53"/>
      <c r="E82" s="54"/>
      <c r="F82" s="55"/>
      <c r="G82" s="55"/>
      <c r="H82" s="55"/>
      <c r="I82" s="55"/>
      <c r="J82" s="55"/>
      <c r="K82" s="55"/>
      <c r="L82" s="55"/>
      <c r="M82" s="55"/>
      <c r="N82" s="55"/>
      <c r="O82" s="55"/>
      <c r="P82" s="55"/>
    </row>
    <row r="83" spans="1:16" s="56" customFormat="1" ht="12.75" customHeight="1">
      <c r="A83" s="51"/>
      <c r="B83" s="51"/>
      <c r="C83" s="53"/>
      <c r="D83" s="53"/>
      <c r="E83" s="54"/>
      <c r="F83" s="55"/>
      <c r="G83" s="55"/>
      <c r="H83" s="55"/>
      <c r="I83" s="55"/>
      <c r="J83" s="55"/>
      <c r="K83" s="55"/>
      <c r="L83" s="55"/>
      <c r="M83" s="55"/>
      <c r="N83" s="55"/>
      <c r="O83" s="55"/>
      <c r="P83" s="55"/>
    </row>
    <row r="84" spans="1:17" s="63" customFormat="1" ht="22.5" customHeight="1">
      <c r="A84" s="921" t="s">
        <v>514</v>
      </c>
      <c r="B84" s="1035"/>
      <c r="C84" s="1035"/>
      <c r="D84" s="1035"/>
      <c r="E84" s="1035"/>
      <c r="F84" s="1035"/>
      <c r="G84" s="1035"/>
      <c r="H84" s="1035"/>
      <c r="I84" s="1035"/>
      <c r="J84" s="1035"/>
      <c r="K84" s="1035"/>
      <c r="L84" s="1035"/>
      <c r="M84" s="1035"/>
      <c r="N84" s="1035"/>
      <c r="O84" s="1035"/>
      <c r="P84" s="1035"/>
      <c r="Q84" s="1035"/>
    </row>
    <row r="86" spans="1:16" s="51" customFormat="1" ht="21.75" customHeight="1">
      <c r="A86" s="51" t="s">
        <v>95</v>
      </c>
      <c r="C86" s="53"/>
      <c r="E86" s="53"/>
      <c r="F86" s="65"/>
      <c r="G86" s="65"/>
      <c r="H86" s="65"/>
      <c r="I86" s="65"/>
      <c r="J86" s="65"/>
      <c r="K86" s="65"/>
      <c r="L86" s="65"/>
      <c r="M86" s="65"/>
      <c r="N86" s="65"/>
      <c r="O86" s="65"/>
      <c r="P86" s="65"/>
    </row>
    <row r="87" spans="1:17" s="51" customFormat="1" ht="21" customHeight="1" thickBot="1">
      <c r="A87" s="66" t="s">
        <v>199</v>
      </c>
      <c r="B87" s="66"/>
      <c r="C87" s="67"/>
      <c r="D87" s="66"/>
      <c r="E87" s="67"/>
      <c r="F87" s="68"/>
      <c r="G87" s="70"/>
      <c r="H87" s="70"/>
      <c r="I87" s="70"/>
      <c r="J87" s="70"/>
      <c r="K87" s="70"/>
      <c r="L87" s="70"/>
      <c r="M87" s="70"/>
      <c r="N87" s="923" t="s">
        <v>512</v>
      </c>
      <c r="O87" s="1036"/>
      <c r="P87" s="1036"/>
      <c r="Q87" s="1036"/>
    </row>
    <row r="88" spans="1:17" s="59" customFormat="1" ht="72" customHeight="1" thickBot="1">
      <c r="A88" s="1037" t="s">
        <v>202</v>
      </c>
      <c r="B88" s="1038" t="s">
        <v>203</v>
      </c>
      <c r="C88" s="1039" t="s">
        <v>54</v>
      </c>
      <c r="D88" s="1037" t="s">
        <v>204</v>
      </c>
      <c r="E88" s="1039" t="s">
        <v>55</v>
      </c>
      <c r="F88" s="71"/>
      <c r="G88" s="71"/>
      <c r="H88" s="1004"/>
      <c r="I88" s="1004"/>
      <c r="J88" s="1005"/>
      <c r="K88" s="1004"/>
      <c r="L88" s="1004"/>
      <c r="M88" s="1005"/>
      <c r="N88" s="1004"/>
      <c r="O88" s="1004"/>
      <c r="P88" s="1005"/>
      <c r="Q88" s="1029" t="s">
        <v>491</v>
      </c>
    </row>
    <row r="89" spans="1:17" s="59" customFormat="1" ht="21.75" customHeight="1" thickBot="1">
      <c r="A89" s="1037"/>
      <c r="B89" s="1038"/>
      <c r="C89" s="1039"/>
      <c r="D89" s="1037"/>
      <c r="E89" s="1039"/>
      <c r="F89" s="1031" t="s">
        <v>201</v>
      </c>
      <c r="G89" s="1031" t="s">
        <v>201</v>
      </c>
      <c r="H89" s="1025" t="s">
        <v>196</v>
      </c>
      <c r="I89" s="1027" t="s">
        <v>56</v>
      </c>
      <c r="J89" s="1031" t="s">
        <v>201</v>
      </c>
      <c r="K89" s="1025" t="s">
        <v>196</v>
      </c>
      <c r="L89" s="1027" t="s">
        <v>56</v>
      </c>
      <c r="M89" s="1031" t="s">
        <v>201</v>
      </c>
      <c r="N89" s="1025" t="s">
        <v>196</v>
      </c>
      <c r="O89" s="1027" t="s">
        <v>56</v>
      </c>
      <c r="P89" s="1031" t="s">
        <v>201</v>
      </c>
      <c r="Q89" s="1030"/>
    </row>
    <row r="90" spans="1:17" s="59" customFormat="1" ht="24.75" customHeight="1" thickBot="1">
      <c r="A90" s="1037"/>
      <c r="B90" s="1038"/>
      <c r="C90" s="1039"/>
      <c r="D90" s="1037"/>
      <c r="E90" s="1039"/>
      <c r="F90" s="1032"/>
      <c r="G90" s="1032"/>
      <c r="H90" s="1026"/>
      <c r="I90" s="1028"/>
      <c r="J90" s="1032"/>
      <c r="K90" s="1026"/>
      <c r="L90" s="1028"/>
      <c r="M90" s="1032"/>
      <c r="N90" s="1026"/>
      <c r="O90" s="1028"/>
      <c r="P90" s="1032"/>
      <c r="Q90" s="1028"/>
    </row>
    <row r="91" spans="1:17" s="72" customFormat="1" ht="22.5" customHeight="1" thickBot="1">
      <c r="A91" s="1022" t="s">
        <v>195</v>
      </c>
      <c r="B91" s="1042"/>
      <c r="C91" s="1042"/>
      <c r="D91" s="1042"/>
      <c r="E91" s="1043"/>
      <c r="F91" s="475">
        <f aca="true" t="shared" si="7" ref="F91:Q91">F93+F100+F107</f>
        <v>2500</v>
      </c>
      <c r="G91" s="475">
        <f t="shared" si="7"/>
        <v>0</v>
      </c>
      <c r="H91" s="475">
        <f t="shared" si="7"/>
        <v>500</v>
      </c>
      <c r="I91" s="475">
        <f t="shared" si="7"/>
        <v>0</v>
      </c>
      <c r="J91" s="475">
        <f t="shared" si="7"/>
        <v>500</v>
      </c>
      <c r="K91" s="475">
        <f t="shared" si="7"/>
        <v>1000</v>
      </c>
      <c r="L91" s="475">
        <f t="shared" si="7"/>
        <v>0</v>
      </c>
      <c r="M91" s="475">
        <f t="shared" si="7"/>
        <v>1000</v>
      </c>
      <c r="N91" s="475">
        <f t="shared" si="7"/>
        <v>1000</v>
      </c>
      <c r="O91" s="475">
        <f t="shared" si="7"/>
        <v>0</v>
      </c>
      <c r="P91" s="475">
        <f t="shared" si="7"/>
        <v>1000</v>
      </c>
      <c r="Q91" s="475">
        <f t="shared" si="7"/>
        <v>2500</v>
      </c>
    </row>
    <row r="92" spans="1:17" s="52" customFormat="1" ht="4.5" customHeight="1" thickBot="1">
      <c r="A92" s="447"/>
      <c r="B92" s="447"/>
      <c r="C92" s="448"/>
      <c r="D92" s="447"/>
      <c r="E92" s="448"/>
      <c r="F92" s="449"/>
      <c r="G92" s="449"/>
      <c r="H92" s="449"/>
      <c r="I92" s="449"/>
      <c r="J92" s="449"/>
      <c r="K92" s="449"/>
      <c r="L92" s="449"/>
      <c r="M92" s="449"/>
      <c r="N92" s="449"/>
      <c r="O92" s="449"/>
      <c r="P92" s="449"/>
      <c r="Q92" s="449"/>
    </row>
    <row r="93" spans="1:17" s="75" customFormat="1" ht="21.75" customHeight="1" thickBot="1">
      <c r="A93" s="1016" t="s">
        <v>20</v>
      </c>
      <c r="B93" s="1017"/>
      <c r="C93" s="1017"/>
      <c r="D93" s="1017"/>
      <c r="E93" s="1018"/>
      <c r="F93" s="450">
        <f aca="true" t="shared" si="8" ref="F93:Q93">F95+F97</f>
        <v>0</v>
      </c>
      <c r="G93" s="450">
        <f t="shared" si="8"/>
        <v>0</v>
      </c>
      <c r="H93" s="450">
        <f t="shared" si="8"/>
        <v>0</v>
      </c>
      <c r="I93" s="450">
        <f t="shared" si="8"/>
        <v>0</v>
      </c>
      <c r="J93" s="450">
        <f t="shared" si="8"/>
        <v>0</v>
      </c>
      <c r="K93" s="450">
        <f t="shared" si="8"/>
        <v>0</v>
      </c>
      <c r="L93" s="450">
        <f t="shared" si="8"/>
        <v>0</v>
      </c>
      <c r="M93" s="450">
        <f t="shared" si="8"/>
        <v>0</v>
      </c>
      <c r="N93" s="450">
        <f t="shared" si="8"/>
        <v>0</v>
      </c>
      <c r="O93" s="450">
        <f t="shared" si="8"/>
        <v>0</v>
      </c>
      <c r="P93" s="450">
        <f t="shared" si="8"/>
        <v>0</v>
      </c>
      <c r="Q93" s="450">
        <f t="shared" si="8"/>
        <v>0</v>
      </c>
    </row>
    <row r="94" spans="1:17" s="52" customFormat="1" ht="4.5" customHeight="1" thickBot="1">
      <c r="A94" s="447"/>
      <c r="B94" s="447"/>
      <c r="C94" s="448"/>
      <c r="D94" s="447"/>
      <c r="E94" s="448"/>
      <c r="F94" s="449"/>
      <c r="G94" s="449"/>
      <c r="H94" s="449"/>
      <c r="I94" s="449"/>
      <c r="J94" s="449"/>
      <c r="K94" s="449"/>
      <c r="L94" s="449"/>
      <c r="M94" s="449"/>
      <c r="N94" s="449"/>
      <c r="O94" s="449"/>
      <c r="P94" s="449"/>
      <c r="Q94" s="449"/>
    </row>
    <row r="95" spans="1:17" s="6" customFormat="1" ht="21" customHeight="1" thickBot="1">
      <c r="A95" s="1019" t="s">
        <v>515</v>
      </c>
      <c r="B95" s="1020"/>
      <c r="C95" s="1020"/>
      <c r="D95" s="1020"/>
      <c r="E95" s="1021"/>
      <c r="F95" s="440">
        <f aca="true" t="shared" si="9" ref="F95:Q95">SUM(F96)</f>
        <v>0</v>
      </c>
      <c r="G95" s="440">
        <f t="shared" si="9"/>
        <v>0</v>
      </c>
      <c r="H95" s="440">
        <f t="shared" si="9"/>
        <v>0</v>
      </c>
      <c r="I95" s="440">
        <f t="shared" si="9"/>
        <v>0</v>
      </c>
      <c r="J95" s="440">
        <f t="shared" si="9"/>
        <v>0</v>
      </c>
      <c r="K95" s="440">
        <f t="shared" si="9"/>
        <v>0</v>
      </c>
      <c r="L95" s="440">
        <f t="shared" si="9"/>
        <v>0</v>
      </c>
      <c r="M95" s="440">
        <f t="shared" si="9"/>
        <v>0</v>
      </c>
      <c r="N95" s="440">
        <f t="shared" si="9"/>
        <v>0</v>
      </c>
      <c r="O95" s="440">
        <f t="shared" si="9"/>
        <v>0</v>
      </c>
      <c r="P95" s="440">
        <f t="shared" si="9"/>
        <v>0</v>
      </c>
      <c r="Q95" s="440">
        <f t="shared" si="9"/>
        <v>0</v>
      </c>
    </row>
    <row r="96" spans="1:17" s="56" customFormat="1" ht="30" customHeight="1" thickBot="1">
      <c r="A96" s="446"/>
      <c r="B96" s="441"/>
      <c r="C96" s="442"/>
      <c r="D96" s="441"/>
      <c r="E96" s="442"/>
      <c r="F96" s="443">
        <f>J96</f>
        <v>0</v>
      </c>
      <c r="G96" s="443">
        <v>0</v>
      </c>
      <c r="H96" s="443">
        <v>0</v>
      </c>
      <c r="I96" s="444">
        <v>0</v>
      </c>
      <c r="J96" s="443">
        <f>SUM(H96:I96)</f>
        <v>0</v>
      </c>
      <c r="K96" s="443">
        <v>0</v>
      </c>
      <c r="L96" s="444">
        <v>0</v>
      </c>
      <c r="M96" s="443">
        <f>SUM(K96:L96)</f>
        <v>0</v>
      </c>
      <c r="N96" s="443">
        <v>0</v>
      </c>
      <c r="O96" s="444">
        <v>0</v>
      </c>
      <c r="P96" s="443">
        <f>SUM(N96:O96)</f>
        <v>0</v>
      </c>
      <c r="Q96" s="445">
        <f>J96+M96+P96</f>
        <v>0</v>
      </c>
    </row>
    <row r="97" spans="1:17" s="6" customFormat="1" ht="21" customHeight="1" thickBot="1">
      <c r="A97" s="1019" t="s">
        <v>516</v>
      </c>
      <c r="B97" s="1020"/>
      <c r="C97" s="1020"/>
      <c r="D97" s="1020"/>
      <c r="E97" s="1021"/>
      <c r="F97" s="440">
        <f aca="true" t="shared" si="10" ref="F97:Q97">SUM(F98)</f>
        <v>0</v>
      </c>
      <c r="G97" s="440">
        <f t="shared" si="10"/>
        <v>0</v>
      </c>
      <c r="H97" s="440">
        <f t="shared" si="10"/>
        <v>0</v>
      </c>
      <c r="I97" s="440">
        <f t="shared" si="10"/>
        <v>0</v>
      </c>
      <c r="J97" s="440">
        <f t="shared" si="10"/>
        <v>0</v>
      </c>
      <c r="K97" s="440">
        <f t="shared" si="10"/>
        <v>0</v>
      </c>
      <c r="L97" s="440">
        <f t="shared" si="10"/>
        <v>0</v>
      </c>
      <c r="M97" s="440">
        <f t="shared" si="10"/>
        <v>0</v>
      </c>
      <c r="N97" s="440">
        <f t="shared" si="10"/>
        <v>0</v>
      </c>
      <c r="O97" s="440">
        <f t="shared" si="10"/>
        <v>0</v>
      </c>
      <c r="P97" s="440">
        <f t="shared" si="10"/>
        <v>0</v>
      </c>
      <c r="Q97" s="440">
        <f t="shared" si="10"/>
        <v>0</v>
      </c>
    </row>
    <row r="98" spans="1:17" s="56" customFormat="1" ht="30" customHeight="1" thickBot="1">
      <c r="A98" s="446"/>
      <c r="B98" s="441"/>
      <c r="C98" s="442"/>
      <c r="D98" s="441"/>
      <c r="E98" s="442"/>
      <c r="F98" s="443">
        <f>G98+Q98</f>
        <v>0</v>
      </c>
      <c r="G98" s="443">
        <v>0</v>
      </c>
      <c r="H98" s="443">
        <v>0</v>
      </c>
      <c r="I98" s="444">
        <v>0</v>
      </c>
      <c r="J98" s="443">
        <f>SUM(H98:I98)</f>
        <v>0</v>
      </c>
      <c r="K98" s="443">
        <v>0</v>
      </c>
      <c r="L98" s="444">
        <v>0</v>
      </c>
      <c r="M98" s="443">
        <f>SUM(K98:L98)</f>
        <v>0</v>
      </c>
      <c r="N98" s="443">
        <v>0</v>
      </c>
      <c r="O98" s="444">
        <v>0</v>
      </c>
      <c r="P98" s="443">
        <f>SUM(N98:O98)</f>
        <v>0</v>
      </c>
      <c r="Q98" s="445">
        <f>J98+M98+P98</f>
        <v>0</v>
      </c>
    </row>
    <row r="99" spans="1:17" s="52" customFormat="1" ht="4.5" customHeight="1" thickBot="1">
      <c r="A99" s="447"/>
      <c r="B99" s="447"/>
      <c r="C99" s="448"/>
      <c r="D99" s="447"/>
      <c r="E99" s="448"/>
      <c r="F99" s="449"/>
      <c r="G99" s="449"/>
      <c r="H99" s="449"/>
      <c r="I99" s="449"/>
      <c r="J99" s="449"/>
      <c r="K99" s="449"/>
      <c r="L99" s="449"/>
      <c r="M99" s="449"/>
      <c r="N99" s="449"/>
      <c r="O99" s="449"/>
      <c r="P99" s="449"/>
      <c r="Q99" s="449"/>
    </row>
    <row r="100" spans="1:17" s="75" customFormat="1" ht="21.75" customHeight="1" thickBot="1">
      <c r="A100" s="1016" t="s">
        <v>21</v>
      </c>
      <c r="B100" s="1017"/>
      <c r="C100" s="1017"/>
      <c r="D100" s="1017"/>
      <c r="E100" s="1018"/>
      <c r="F100" s="450">
        <f aca="true" t="shared" si="11" ref="F100:Q100">F102+F104</f>
        <v>2500</v>
      </c>
      <c r="G100" s="450">
        <f t="shared" si="11"/>
        <v>0</v>
      </c>
      <c r="H100" s="450">
        <f t="shared" si="11"/>
        <v>500</v>
      </c>
      <c r="I100" s="450">
        <f t="shared" si="11"/>
        <v>0</v>
      </c>
      <c r="J100" s="450">
        <f t="shared" si="11"/>
        <v>500</v>
      </c>
      <c r="K100" s="450">
        <f t="shared" si="11"/>
        <v>1000</v>
      </c>
      <c r="L100" s="450">
        <f t="shared" si="11"/>
        <v>0</v>
      </c>
      <c r="M100" s="450">
        <f t="shared" si="11"/>
        <v>1000</v>
      </c>
      <c r="N100" s="450">
        <f t="shared" si="11"/>
        <v>1000</v>
      </c>
      <c r="O100" s="450">
        <f t="shared" si="11"/>
        <v>0</v>
      </c>
      <c r="P100" s="450">
        <f t="shared" si="11"/>
        <v>1000</v>
      </c>
      <c r="Q100" s="450">
        <f t="shared" si="11"/>
        <v>2500</v>
      </c>
    </row>
    <row r="101" spans="1:17" s="52" customFormat="1" ht="4.5" customHeight="1" thickBot="1">
      <c r="A101" s="447"/>
      <c r="B101" s="447"/>
      <c r="C101" s="448"/>
      <c r="D101" s="447"/>
      <c r="E101" s="448"/>
      <c r="F101" s="449"/>
      <c r="G101" s="449"/>
      <c r="H101" s="449"/>
      <c r="I101" s="449"/>
      <c r="J101" s="449"/>
      <c r="K101" s="449"/>
      <c r="L101" s="449"/>
      <c r="M101" s="449"/>
      <c r="N101" s="449"/>
      <c r="O101" s="449"/>
      <c r="P101" s="449"/>
      <c r="Q101" s="449"/>
    </row>
    <row r="102" spans="1:17" s="6" customFormat="1" ht="21" customHeight="1" thickBot="1">
      <c r="A102" s="1019" t="s">
        <v>515</v>
      </c>
      <c r="B102" s="1020"/>
      <c r="C102" s="1020"/>
      <c r="D102" s="1020"/>
      <c r="E102" s="1021"/>
      <c r="F102" s="440">
        <f aca="true" t="shared" si="12" ref="F102:Q102">SUM(F103)</f>
        <v>0</v>
      </c>
      <c r="G102" s="440">
        <f t="shared" si="12"/>
        <v>0</v>
      </c>
      <c r="H102" s="440">
        <f t="shared" si="12"/>
        <v>0</v>
      </c>
      <c r="I102" s="440">
        <f t="shared" si="12"/>
        <v>0</v>
      </c>
      <c r="J102" s="440">
        <f t="shared" si="12"/>
        <v>0</v>
      </c>
      <c r="K102" s="440">
        <f t="shared" si="12"/>
        <v>0</v>
      </c>
      <c r="L102" s="440">
        <f t="shared" si="12"/>
        <v>0</v>
      </c>
      <c r="M102" s="440">
        <f t="shared" si="12"/>
        <v>0</v>
      </c>
      <c r="N102" s="440">
        <f t="shared" si="12"/>
        <v>0</v>
      </c>
      <c r="O102" s="440">
        <f t="shared" si="12"/>
        <v>0</v>
      </c>
      <c r="P102" s="440">
        <f t="shared" si="12"/>
        <v>0</v>
      </c>
      <c r="Q102" s="440">
        <f t="shared" si="12"/>
        <v>0</v>
      </c>
    </row>
    <row r="103" spans="1:17" s="56" customFormat="1" ht="30" customHeight="1" thickBot="1">
      <c r="A103" s="446"/>
      <c r="B103" s="441"/>
      <c r="C103" s="442"/>
      <c r="D103" s="441"/>
      <c r="E103" s="442"/>
      <c r="F103" s="443">
        <f>G103+J103</f>
        <v>0</v>
      </c>
      <c r="G103" s="443">
        <v>0</v>
      </c>
      <c r="H103" s="443">
        <v>0</v>
      </c>
      <c r="I103" s="444">
        <v>0</v>
      </c>
      <c r="J103" s="443">
        <f>SUM(H103:I103)</f>
        <v>0</v>
      </c>
      <c r="K103" s="443">
        <v>0</v>
      </c>
      <c r="L103" s="444">
        <v>0</v>
      </c>
      <c r="M103" s="443">
        <f>SUM(K103:L103)</f>
        <v>0</v>
      </c>
      <c r="N103" s="443">
        <v>0</v>
      </c>
      <c r="O103" s="444">
        <v>0</v>
      </c>
      <c r="P103" s="443">
        <f>SUM(N103:O103)</f>
        <v>0</v>
      </c>
      <c r="Q103" s="445">
        <f>J103+M103+P103</f>
        <v>0</v>
      </c>
    </row>
    <row r="104" spans="1:17" s="6" customFormat="1" ht="21" customHeight="1" thickBot="1">
      <c r="A104" s="1019" t="s">
        <v>507</v>
      </c>
      <c r="B104" s="1020"/>
      <c r="C104" s="1020"/>
      <c r="D104" s="1020"/>
      <c r="E104" s="1021"/>
      <c r="F104" s="440">
        <f>SUM(F105)</f>
        <v>2500</v>
      </c>
      <c r="G104" s="440">
        <f>SUM(G105)</f>
        <v>0</v>
      </c>
      <c r="H104" s="440">
        <f>SUM(H105)</f>
        <v>500</v>
      </c>
      <c r="I104" s="440">
        <f aca="true" t="shared" si="13" ref="I104:Q104">SUM(I105)</f>
        <v>0</v>
      </c>
      <c r="J104" s="440">
        <f t="shared" si="13"/>
        <v>500</v>
      </c>
      <c r="K104" s="440">
        <f t="shared" si="13"/>
        <v>1000</v>
      </c>
      <c r="L104" s="440">
        <f t="shared" si="13"/>
        <v>0</v>
      </c>
      <c r="M104" s="440">
        <f t="shared" si="13"/>
        <v>1000</v>
      </c>
      <c r="N104" s="440">
        <f t="shared" si="13"/>
        <v>1000</v>
      </c>
      <c r="O104" s="440">
        <f t="shared" si="13"/>
        <v>0</v>
      </c>
      <c r="P104" s="440">
        <f t="shared" si="13"/>
        <v>1000</v>
      </c>
      <c r="Q104" s="440">
        <f t="shared" si="13"/>
        <v>2500</v>
      </c>
    </row>
    <row r="105" spans="1:17" s="56" customFormat="1" ht="54.75" customHeight="1" thickBot="1">
      <c r="A105" s="446" t="s">
        <v>24</v>
      </c>
      <c r="B105" s="441" t="s">
        <v>27</v>
      </c>
      <c r="C105" s="442" t="s">
        <v>23</v>
      </c>
      <c r="D105" s="441" t="s">
        <v>526</v>
      </c>
      <c r="E105" s="446" t="s">
        <v>525</v>
      </c>
      <c r="F105" s="443">
        <f>G105+Q105</f>
        <v>2500</v>
      </c>
      <c r="G105" s="443"/>
      <c r="H105" s="443">
        <v>500</v>
      </c>
      <c r="I105" s="444">
        <v>0</v>
      </c>
      <c r="J105" s="443">
        <f>SUM(H105:I105)</f>
        <v>500</v>
      </c>
      <c r="K105" s="443">
        <v>1000</v>
      </c>
      <c r="L105" s="444">
        <v>0</v>
      </c>
      <c r="M105" s="443">
        <f>SUM(K105:L105)</f>
        <v>1000</v>
      </c>
      <c r="N105" s="443">
        <v>1000</v>
      </c>
      <c r="O105" s="444">
        <v>0</v>
      </c>
      <c r="P105" s="443">
        <f>SUM(N105:O105)</f>
        <v>1000</v>
      </c>
      <c r="Q105" s="445">
        <f>J105+M105+P105</f>
        <v>2500</v>
      </c>
    </row>
    <row r="106" spans="1:17" s="52" customFormat="1" ht="4.5" customHeight="1" thickBot="1">
      <c r="A106" s="447"/>
      <c r="B106" s="447"/>
      <c r="C106" s="448"/>
      <c r="D106" s="447"/>
      <c r="E106" s="448"/>
      <c r="F106" s="449"/>
      <c r="G106" s="449"/>
      <c r="H106" s="449"/>
      <c r="I106" s="449"/>
      <c r="J106" s="449"/>
      <c r="K106" s="449"/>
      <c r="L106" s="449"/>
      <c r="M106" s="449"/>
      <c r="N106" s="449"/>
      <c r="O106" s="449"/>
      <c r="P106" s="449"/>
      <c r="Q106" s="449"/>
    </row>
    <row r="107" spans="1:17" s="75" customFormat="1" ht="21.75" customHeight="1" thickBot="1">
      <c r="A107" s="1016" t="s">
        <v>22</v>
      </c>
      <c r="B107" s="1017"/>
      <c r="C107" s="1017"/>
      <c r="D107" s="1017"/>
      <c r="E107" s="1018"/>
      <c r="F107" s="450">
        <f aca="true" t="shared" si="14" ref="F107:Q107">F109+F111</f>
        <v>0</v>
      </c>
      <c r="G107" s="450">
        <f t="shared" si="14"/>
        <v>0</v>
      </c>
      <c r="H107" s="450">
        <f t="shared" si="14"/>
        <v>0</v>
      </c>
      <c r="I107" s="450">
        <f t="shared" si="14"/>
        <v>0</v>
      </c>
      <c r="J107" s="450">
        <f t="shared" si="14"/>
        <v>0</v>
      </c>
      <c r="K107" s="450">
        <f t="shared" si="14"/>
        <v>0</v>
      </c>
      <c r="L107" s="450">
        <f t="shared" si="14"/>
        <v>0</v>
      </c>
      <c r="M107" s="450">
        <f t="shared" si="14"/>
        <v>0</v>
      </c>
      <c r="N107" s="450">
        <f t="shared" si="14"/>
        <v>0</v>
      </c>
      <c r="O107" s="450">
        <f t="shared" si="14"/>
        <v>0</v>
      </c>
      <c r="P107" s="450">
        <f t="shared" si="14"/>
        <v>0</v>
      </c>
      <c r="Q107" s="450">
        <f t="shared" si="14"/>
        <v>0</v>
      </c>
    </row>
    <row r="108" spans="1:17" s="52" customFormat="1" ht="4.5" customHeight="1" thickBot="1">
      <c r="A108" s="447"/>
      <c r="B108" s="447"/>
      <c r="C108" s="448"/>
      <c r="D108" s="447"/>
      <c r="E108" s="448"/>
      <c r="F108" s="449"/>
      <c r="G108" s="449"/>
      <c r="H108" s="449"/>
      <c r="I108" s="449"/>
      <c r="J108" s="449"/>
      <c r="K108" s="449"/>
      <c r="L108" s="449"/>
      <c r="M108" s="449"/>
      <c r="N108" s="449"/>
      <c r="O108" s="449"/>
      <c r="P108" s="449"/>
      <c r="Q108" s="449"/>
    </row>
    <row r="109" spans="1:17" s="6" customFormat="1" ht="21" customHeight="1" thickBot="1">
      <c r="A109" s="1019" t="s">
        <v>506</v>
      </c>
      <c r="B109" s="1020"/>
      <c r="C109" s="1020"/>
      <c r="D109" s="1020"/>
      <c r="E109" s="1021"/>
      <c r="F109" s="440">
        <f>SUM(F110)</f>
        <v>0</v>
      </c>
      <c r="G109" s="440">
        <f>SUM(G110)</f>
        <v>0</v>
      </c>
      <c r="H109" s="440">
        <f>SUM(H110)</f>
        <v>0</v>
      </c>
      <c r="I109" s="440">
        <f aca="true" t="shared" si="15" ref="I109:Q109">SUM(I110)</f>
        <v>0</v>
      </c>
      <c r="J109" s="440">
        <f t="shared" si="15"/>
        <v>0</v>
      </c>
      <c r="K109" s="440">
        <f t="shared" si="15"/>
        <v>0</v>
      </c>
      <c r="L109" s="440">
        <f t="shared" si="15"/>
        <v>0</v>
      </c>
      <c r="M109" s="440">
        <f t="shared" si="15"/>
        <v>0</v>
      </c>
      <c r="N109" s="440">
        <f t="shared" si="15"/>
        <v>0</v>
      </c>
      <c r="O109" s="440">
        <f t="shared" si="15"/>
        <v>0</v>
      </c>
      <c r="P109" s="440">
        <f t="shared" si="15"/>
        <v>0</v>
      </c>
      <c r="Q109" s="440">
        <f t="shared" si="15"/>
        <v>0</v>
      </c>
    </row>
    <row r="110" spans="1:17" s="56" customFormat="1" ht="30" customHeight="1" thickBot="1">
      <c r="A110" s="451"/>
      <c r="B110" s="452"/>
      <c r="C110" s="453"/>
      <c r="D110" s="452"/>
      <c r="E110" s="451"/>
      <c r="F110" s="454">
        <f>J110</f>
        <v>0</v>
      </c>
      <c r="G110" s="454">
        <v>0</v>
      </c>
      <c r="H110" s="454">
        <v>0</v>
      </c>
      <c r="I110" s="455">
        <v>0</v>
      </c>
      <c r="J110" s="454">
        <f>SUM(H110:I110)</f>
        <v>0</v>
      </c>
      <c r="K110" s="454">
        <v>0</v>
      </c>
      <c r="L110" s="455">
        <v>0</v>
      </c>
      <c r="M110" s="454">
        <f>SUM(K110:L110)</f>
        <v>0</v>
      </c>
      <c r="N110" s="454">
        <v>0</v>
      </c>
      <c r="O110" s="455">
        <v>0</v>
      </c>
      <c r="P110" s="454">
        <f>SUM(N110:O110)</f>
        <v>0</v>
      </c>
      <c r="Q110" s="456">
        <f>J110+M110+P110</f>
        <v>0</v>
      </c>
    </row>
    <row r="111" spans="1:17" s="6" customFormat="1" ht="21" customHeight="1" thickBot="1">
      <c r="A111" s="1019" t="s">
        <v>507</v>
      </c>
      <c r="B111" s="1020"/>
      <c r="C111" s="1020"/>
      <c r="D111" s="1020"/>
      <c r="E111" s="1021"/>
      <c r="F111" s="440">
        <f>SUM(F112)</f>
        <v>0</v>
      </c>
      <c r="G111" s="440">
        <f>SUM(G112)</f>
        <v>0</v>
      </c>
      <c r="H111" s="440">
        <f>SUM(H112)</f>
        <v>0</v>
      </c>
      <c r="I111" s="440">
        <f aca="true" t="shared" si="16" ref="I111:Q111">SUM(I112)</f>
        <v>0</v>
      </c>
      <c r="J111" s="440">
        <f t="shared" si="16"/>
        <v>0</v>
      </c>
      <c r="K111" s="440">
        <f t="shared" si="16"/>
        <v>0</v>
      </c>
      <c r="L111" s="440">
        <f t="shared" si="16"/>
        <v>0</v>
      </c>
      <c r="M111" s="440">
        <f t="shared" si="16"/>
        <v>0</v>
      </c>
      <c r="N111" s="440">
        <f t="shared" si="16"/>
        <v>0</v>
      </c>
      <c r="O111" s="440">
        <f t="shared" si="16"/>
        <v>0</v>
      </c>
      <c r="P111" s="440">
        <f t="shared" si="16"/>
        <v>0</v>
      </c>
      <c r="Q111" s="440">
        <f t="shared" si="16"/>
        <v>0</v>
      </c>
    </row>
    <row r="112" spans="1:17" s="56" customFormat="1" ht="30" customHeight="1" thickBot="1">
      <c r="A112" s="446"/>
      <c r="B112" s="441"/>
      <c r="C112" s="442"/>
      <c r="D112" s="441"/>
      <c r="E112" s="442"/>
      <c r="F112" s="443">
        <f>G112+Q112</f>
        <v>0</v>
      </c>
      <c r="G112" s="443">
        <v>0</v>
      </c>
      <c r="H112" s="443">
        <v>0</v>
      </c>
      <c r="I112" s="444">
        <v>0</v>
      </c>
      <c r="J112" s="443">
        <f>SUM(H112:I112)</f>
        <v>0</v>
      </c>
      <c r="K112" s="443">
        <v>0</v>
      </c>
      <c r="L112" s="444">
        <v>0</v>
      </c>
      <c r="M112" s="443">
        <f>SUM(K112:L112)</f>
        <v>0</v>
      </c>
      <c r="N112" s="443">
        <v>0</v>
      </c>
      <c r="O112" s="444">
        <v>0</v>
      </c>
      <c r="P112" s="443">
        <f>SUM(N112:O112)</f>
        <v>0</v>
      </c>
      <c r="Q112" s="445">
        <f>J112+M112+P112</f>
        <v>0</v>
      </c>
    </row>
    <row r="113" spans="1:17" s="56" customFormat="1" ht="12.75" customHeight="1">
      <c r="A113" s="476"/>
      <c r="B113" s="476"/>
      <c r="C113" s="477"/>
      <c r="D113" s="477"/>
      <c r="E113" s="478"/>
      <c r="F113" s="479"/>
      <c r="G113" s="479"/>
      <c r="H113" s="479"/>
      <c r="I113" s="479"/>
      <c r="J113" s="479"/>
      <c r="K113" s="479"/>
      <c r="L113" s="479"/>
      <c r="M113" s="479"/>
      <c r="N113" s="479"/>
      <c r="O113" s="479"/>
      <c r="P113" s="479"/>
      <c r="Q113" s="480"/>
    </row>
    <row r="114" spans="1:17" s="77" customFormat="1" ht="15" customHeight="1">
      <c r="A114" s="481" t="s">
        <v>168</v>
      </c>
      <c r="B114" s="1033" t="s">
        <v>5</v>
      </c>
      <c r="C114" s="1034"/>
      <c r="D114" s="1034"/>
      <c r="E114" s="1034"/>
      <c r="F114" s="1034"/>
      <c r="G114" s="1034"/>
      <c r="H114" s="1034"/>
      <c r="I114" s="1034"/>
      <c r="J114" s="1034"/>
      <c r="K114" s="1034"/>
      <c r="L114" s="1034"/>
      <c r="M114" s="1034"/>
      <c r="N114" s="1034"/>
      <c r="O114" s="1034"/>
      <c r="P114" s="1034"/>
      <c r="Q114" s="1034"/>
    </row>
    <row r="115" spans="1:17" s="78" customFormat="1" ht="12.75" customHeight="1">
      <c r="A115" s="482"/>
      <c r="B115" s="483"/>
      <c r="C115" s="482"/>
      <c r="D115" s="482"/>
      <c r="E115" s="482"/>
      <c r="F115" s="484"/>
      <c r="G115" s="484"/>
      <c r="H115" s="484"/>
      <c r="I115" s="484"/>
      <c r="J115" s="484"/>
      <c r="K115" s="484"/>
      <c r="L115" s="484"/>
      <c r="M115" s="484"/>
      <c r="N115" s="484"/>
      <c r="O115" s="484"/>
      <c r="P115" s="484"/>
      <c r="Q115" s="485"/>
    </row>
    <row r="116" spans="1:17" s="77" customFormat="1" ht="15" customHeight="1">
      <c r="A116" s="486"/>
      <c r="B116" s="1033" t="s">
        <v>518</v>
      </c>
      <c r="C116" s="1034"/>
      <c r="D116" s="1034"/>
      <c r="E116" s="1034"/>
      <c r="F116" s="1034"/>
      <c r="G116" s="1034"/>
      <c r="H116" s="1034"/>
      <c r="I116" s="1034"/>
      <c r="J116" s="1034"/>
      <c r="K116" s="1034"/>
      <c r="L116" s="1034"/>
      <c r="M116" s="1034"/>
      <c r="N116" s="1034"/>
      <c r="O116" s="1034"/>
      <c r="P116" s="1034"/>
      <c r="Q116" s="1034"/>
    </row>
    <row r="117" spans="1:17" s="78" customFormat="1" ht="12.75" customHeight="1">
      <c r="A117" s="482"/>
      <c r="B117" s="483"/>
      <c r="C117" s="482"/>
      <c r="D117" s="482"/>
      <c r="E117" s="482"/>
      <c r="F117" s="484"/>
      <c r="G117" s="484"/>
      <c r="H117" s="484"/>
      <c r="I117" s="484"/>
      <c r="J117" s="484"/>
      <c r="K117" s="484"/>
      <c r="L117" s="484"/>
      <c r="M117" s="484"/>
      <c r="N117" s="484"/>
      <c r="O117" s="484"/>
      <c r="P117" s="484"/>
      <c r="Q117" s="485"/>
    </row>
    <row r="159" spans="1:17" s="63" customFormat="1" ht="22.5" customHeight="1">
      <c r="A159" s="921" t="s">
        <v>514</v>
      </c>
      <c r="B159" s="1035"/>
      <c r="C159" s="1035"/>
      <c r="D159" s="1035"/>
      <c r="E159" s="1035"/>
      <c r="F159" s="1035"/>
      <c r="G159" s="1035"/>
      <c r="H159" s="1035"/>
      <c r="I159" s="1035"/>
      <c r="J159" s="1035"/>
      <c r="K159" s="1035"/>
      <c r="L159" s="1035"/>
      <c r="M159" s="1035"/>
      <c r="N159" s="1035"/>
      <c r="O159" s="1035"/>
      <c r="P159" s="1035"/>
      <c r="Q159" s="1035"/>
    </row>
    <row r="161" spans="1:16" s="51" customFormat="1" ht="21.75" customHeight="1">
      <c r="A161" s="51" t="s">
        <v>34</v>
      </c>
      <c r="C161" s="53"/>
      <c r="E161" s="53"/>
      <c r="F161" s="65"/>
      <c r="G161" s="65"/>
      <c r="H161" s="65"/>
      <c r="I161" s="65"/>
      <c r="J161" s="65"/>
      <c r="K161" s="65"/>
      <c r="L161" s="65"/>
      <c r="M161" s="65"/>
      <c r="N161" s="65"/>
      <c r="O161" s="65"/>
      <c r="P161" s="65"/>
    </row>
    <row r="162" spans="1:17" s="51" customFormat="1" ht="21" customHeight="1" thickBot="1">
      <c r="A162" s="66" t="s">
        <v>199</v>
      </c>
      <c r="B162" s="66"/>
      <c r="C162" s="67"/>
      <c r="D162" s="66"/>
      <c r="E162" s="67"/>
      <c r="F162" s="68"/>
      <c r="G162" s="70"/>
      <c r="H162" s="70"/>
      <c r="I162" s="70"/>
      <c r="J162" s="70"/>
      <c r="K162" s="70"/>
      <c r="L162" s="70"/>
      <c r="M162" s="70"/>
      <c r="N162" s="923" t="s">
        <v>512</v>
      </c>
      <c r="O162" s="1036"/>
      <c r="P162" s="1036"/>
      <c r="Q162" s="1036"/>
    </row>
    <row r="163" spans="1:17" s="59" customFormat="1" ht="76.5" customHeight="1" thickBot="1">
      <c r="A163" s="1037" t="s">
        <v>202</v>
      </c>
      <c r="B163" s="1038" t="s">
        <v>203</v>
      </c>
      <c r="C163" s="1039" t="s">
        <v>54</v>
      </c>
      <c r="D163" s="1037" t="s">
        <v>204</v>
      </c>
      <c r="E163" s="1039" t="s">
        <v>55</v>
      </c>
      <c r="F163" s="71"/>
      <c r="G163" s="71"/>
      <c r="H163" s="1004"/>
      <c r="I163" s="1004"/>
      <c r="J163" s="1005"/>
      <c r="K163" s="1004"/>
      <c r="L163" s="1004"/>
      <c r="M163" s="1005"/>
      <c r="N163" s="1004"/>
      <c r="O163" s="1004"/>
      <c r="P163" s="1005"/>
      <c r="Q163" s="1029" t="s">
        <v>491</v>
      </c>
    </row>
    <row r="164" spans="1:17" s="59" customFormat="1" ht="21.75" customHeight="1" thickBot="1">
      <c r="A164" s="1037"/>
      <c r="B164" s="1038"/>
      <c r="C164" s="1039"/>
      <c r="D164" s="1037"/>
      <c r="E164" s="1039"/>
      <c r="F164" s="1031" t="s">
        <v>201</v>
      </c>
      <c r="G164" s="1031" t="s">
        <v>201</v>
      </c>
      <c r="H164" s="1025" t="s">
        <v>196</v>
      </c>
      <c r="I164" s="1027" t="s">
        <v>56</v>
      </c>
      <c r="J164" s="1031" t="s">
        <v>201</v>
      </c>
      <c r="K164" s="1025" t="s">
        <v>196</v>
      </c>
      <c r="L164" s="1027" t="s">
        <v>56</v>
      </c>
      <c r="M164" s="1031" t="s">
        <v>201</v>
      </c>
      <c r="N164" s="1025" t="s">
        <v>196</v>
      </c>
      <c r="O164" s="1027" t="s">
        <v>56</v>
      </c>
      <c r="P164" s="1031" t="s">
        <v>201</v>
      </c>
      <c r="Q164" s="1030"/>
    </row>
    <row r="165" spans="1:17" s="59" customFormat="1" ht="21.75" customHeight="1" thickBot="1">
      <c r="A165" s="1037"/>
      <c r="B165" s="1038"/>
      <c r="C165" s="1039"/>
      <c r="D165" s="1037"/>
      <c r="E165" s="1039"/>
      <c r="F165" s="1032"/>
      <c r="G165" s="1032"/>
      <c r="H165" s="1026"/>
      <c r="I165" s="1028"/>
      <c r="J165" s="1032"/>
      <c r="K165" s="1026"/>
      <c r="L165" s="1028"/>
      <c r="M165" s="1032"/>
      <c r="N165" s="1026"/>
      <c r="O165" s="1028"/>
      <c r="P165" s="1032"/>
      <c r="Q165" s="1028"/>
    </row>
    <row r="166" spans="1:17" s="72" customFormat="1" ht="22.5" customHeight="1" thickBot="1">
      <c r="A166" s="1022" t="s">
        <v>195</v>
      </c>
      <c r="B166" s="1023"/>
      <c r="C166" s="1023"/>
      <c r="D166" s="1023"/>
      <c r="E166" s="1024"/>
      <c r="F166" s="475">
        <f aca="true" t="shared" si="17" ref="F166:Q166">F168+F175+F182</f>
        <v>12411</v>
      </c>
      <c r="G166" s="475">
        <f t="shared" si="17"/>
        <v>12298</v>
      </c>
      <c r="H166" s="475">
        <f t="shared" si="17"/>
        <v>113</v>
      </c>
      <c r="I166" s="475">
        <f t="shared" si="17"/>
        <v>0</v>
      </c>
      <c r="J166" s="475">
        <f t="shared" si="17"/>
        <v>113</v>
      </c>
      <c r="K166" s="475">
        <f t="shared" si="17"/>
        <v>124</v>
      </c>
      <c r="L166" s="475">
        <f t="shared" si="17"/>
        <v>0</v>
      </c>
      <c r="M166" s="475">
        <f t="shared" si="17"/>
        <v>124</v>
      </c>
      <c r="N166" s="475">
        <f t="shared" si="17"/>
        <v>124</v>
      </c>
      <c r="O166" s="475">
        <f t="shared" si="17"/>
        <v>0</v>
      </c>
      <c r="P166" s="475">
        <f t="shared" si="17"/>
        <v>124</v>
      </c>
      <c r="Q166" s="475">
        <f t="shared" si="17"/>
        <v>361</v>
      </c>
    </row>
    <row r="167" spans="1:17" s="52" customFormat="1" ht="4.5" customHeight="1" thickBot="1">
      <c r="A167" s="447"/>
      <c r="B167" s="447"/>
      <c r="C167" s="448"/>
      <c r="D167" s="447"/>
      <c r="E167" s="448"/>
      <c r="F167" s="449"/>
      <c r="G167" s="449"/>
      <c r="H167" s="449"/>
      <c r="I167" s="449"/>
      <c r="J167" s="449"/>
      <c r="K167" s="449"/>
      <c r="L167" s="449"/>
      <c r="M167" s="449"/>
      <c r="N167" s="449"/>
      <c r="O167" s="449"/>
      <c r="P167" s="449"/>
      <c r="Q167" s="449"/>
    </row>
    <row r="168" spans="1:17" s="75" customFormat="1" ht="21.75" customHeight="1" thickBot="1">
      <c r="A168" s="1016" t="s">
        <v>20</v>
      </c>
      <c r="B168" s="1017"/>
      <c r="C168" s="1017"/>
      <c r="D168" s="1017"/>
      <c r="E168" s="1018"/>
      <c r="F168" s="450">
        <f aca="true" t="shared" si="18" ref="F168:Q168">F170+F172</f>
        <v>0</v>
      </c>
      <c r="G168" s="450">
        <f t="shared" si="18"/>
        <v>0</v>
      </c>
      <c r="H168" s="450">
        <f t="shared" si="18"/>
        <v>0</v>
      </c>
      <c r="I168" s="450">
        <f t="shared" si="18"/>
        <v>0</v>
      </c>
      <c r="J168" s="450">
        <f t="shared" si="18"/>
        <v>0</v>
      </c>
      <c r="K168" s="450">
        <f t="shared" si="18"/>
        <v>0</v>
      </c>
      <c r="L168" s="450">
        <f t="shared" si="18"/>
        <v>0</v>
      </c>
      <c r="M168" s="450">
        <f t="shared" si="18"/>
        <v>0</v>
      </c>
      <c r="N168" s="450">
        <f t="shared" si="18"/>
        <v>0</v>
      </c>
      <c r="O168" s="450">
        <f t="shared" si="18"/>
        <v>0</v>
      </c>
      <c r="P168" s="450">
        <f t="shared" si="18"/>
        <v>0</v>
      </c>
      <c r="Q168" s="450">
        <f t="shared" si="18"/>
        <v>0</v>
      </c>
    </row>
    <row r="169" spans="1:17" s="52" customFormat="1" ht="4.5" customHeight="1" thickBot="1">
      <c r="A169" s="447"/>
      <c r="B169" s="447"/>
      <c r="C169" s="448"/>
      <c r="D169" s="447"/>
      <c r="E169" s="448"/>
      <c r="F169" s="449"/>
      <c r="G169" s="449"/>
      <c r="H169" s="449"/>
      <c r="I169" s="449"/>
      <c r="J169" s="449"/>
      <c r="K169" s="449"/>
      <c r="L169" s="449"/>
      <c r="M169" s="449"/>
      <c r="N169" s="449"/>
      <c r="O169" s="449"/>
      <c r="P169" s="449"/>
      <c r="Q169" s="449"/>
    </row>
    <row r="170" spans="1:17" s="6" customFormat="1" ht="21" customHeight="1" thickBot="1">
      <c r="A170" s="1019" t="s">
        <v>515</v>
      </c>
      <c r="B170" s="1020"/>
      <c r="C170" s="1020"/>
      <c r="D170" s="1020"/>
      <c r="E170" s="1021"/>
      <c r="F170" s="440">
        <f aca="true" t="shared" si="19" ref="F170:Q170">SUM(F171)</f>
        <v>0</v>
      </c>
      <c r="G170" s="440">
        <f t="shared" si="19"/>
        <v>0</v>
      </c>
      <c r="H170" s="440">
        <f t="shared" si="19"/>
        <v>0</v>
      </c>
      <c r="I170" s="440">
        <f t="shared" si="19"/>
        <v>0</v>
      </c>
      <c r="J170" s="440">
        <f t="shared" si="19"/>
        <v>0</v>
      </c>
      <c r="K170" s="440">
        <f t="shared" si="19"/>
        <v>0</v>
      </c>
      <c r="L170" s="440">
        <f t="shared" si="19"/>
        <v>0</v>
      </c>
      <c r="M170" s="440">
        <f t="shared" si="19"/>
        <v>0</v>
      </c>
      <c r="N170" s="440">
        <f t="shared" si="19"/>
        <v>0</v>
      </c>
      <c r="O170" s="440">
        <f t="shared" si="19"/>
        <v>0</v>
      </c>
      <c r="P170" s="440">
        <f t="shared" si="19"/>
        <v>0</v>
      </c>
      <c r="Q170" s="440">
        <f t="shared" si="19"/>
        <v>0</v>
      </c>
    </row>
    <row r="171" spans="1:17" s="56" customFormat="1" ht="30" customHeight="1" thickBot="1">
      <c r="A171" s="446"/>
      <c r="B171" s="488"/>
      <c r="C171" s="442"/>
      <c r="D171" s="441"/>
      <c r="E171" s="442"/>
      <c r="F171" s="443">
        <f>J171</f>
        <v>0</v>
      </c>
      <c r="G171" s="443">
        <v>0</v>
      </c>
      <c r="H171" s="443">
        <v>0</v>
      </c>
      <c r="I171" s="444">
        <v>0</v>
      </c>
      <c r="J171" s="443">
        <f>SUM(H171:I171)</f>
        <v>0</v>
      </c>
      <c r="K171" s="443">
        <v>0</v>
      </c>
      <c r="L171" s="444">
        <v>0</v>
      </c>
      <c r="M171" s="443">
        <f>SUM(K171:L171)</f>
        <v>0</v>
      </c>
      <c r="N171" s="443">
        <v>0</v>
      </c>
      <c r="O171" s="444">
        <v>0</v>
      </c>
      <c r="P171" s="443">
        <f>SUM(N171:O171)</f>
        <v>0</v>
      </c>
      <c r="Q171" s="445">
        <f>J171+M171+P171</f>
        <v>0</v>
      </c>
    </row>
    <row r="172" spans="1:17" s="6" customFormat="1" ht="21" customHeight="1" thickBot="1">
      <c r="A172" s="1019" t="s">
        <v>516</v>
      </c>
      <c r="B172" s="1020"/>
      <c r="C172" s="1020"/>
      <c r="D172" s="1020"/>
      <c r="E172" s="1021"/>
      <c r="F172" s="440">
        <f aca="true" t="shared" si="20" ref="F172:Q172">SUM(F173)</f>
        <v>0</v>
      </c>
      <c r="G172" s="440">
        <f t="shared" si="20"/>
        <v>0</v>
      </c>
      <c r="H172" s="440">
        <f t="shared" si="20"/>
        <v>0</v>
      </c>
      <c r="I172" s="440">
        <f t="shared" si="20"/>
        <v>0</v>
      </c>
      <c r="J172" s="440">
        <f t="shared" si="20"/>
        <v>0</v>
      </c>
      <c r="K172" s="440">
        <f t="shared" si="20"/>
        <v>0</v>
      </c>
      <c r="L172" s="440">
        <f t="shared" si="20"/>
        <v>0</v>
      </c>
      <c r="M172" s="440">
        <f t="shared" si="20"/>
        <v>0</v>
      </c>
      <c r="N172" s="440">
        <f t="shared" si="20"/>
        <v>0</v>
      </c>
      <c r="O172" s="440">
        <f t="shared" si="20"/>
        <v>0</v>
      </c>
      <c r="P172" s="440">
        <f t="shared" si="20"/>
        <v>0</v>
      </c>
      <c r="Q172" s="440">
        <f t="shared" si="20"/>
        <v>0</v>
      </c>
    </row>
    <row r="173" spans="1:17" s="56" customFormat="1" ht="30" customHeight="1" thickBot="1">
      <c r="A173" s="446"/>
      <c r="B173" s="488"/>
      <c r="C173" s="442"/>
      <c r="D173" s="441"/>
      <c r="E173" s="442"/>
      <c r="F173" s="443">
        <f>G173+Q173</f>
        <v>0</v>
      </c>
      <c r="G173" s="443">
        <v>0</v>
      </c>
      <c r="H173" s="443">
        <v>0</v>
      </c>
      <c r="I173" s="444">
        <v>0</v>
      </c>
      <c r="J173" s="443">
        <f>SUM(H173:I173)</f>
        <v>0</v>
      </c>
      <c r="K173" s="443">
        <v>0</v>
      </c>
      <c r="L173" s="444">
        <v>0</v>
      </c>
      <c r="M173" s="443">
        <f>SUM(K173:L173)</f>
        <v>0</v>
      </c>
      <c r="N173" s="443">
        <v>0</v>
      </c>
      <c r="O173" s="444">
        <v>0</v>
      </c>
      <c r="P173" s="443">
        <f>SUM(N173:O173)</f>
        <v>0</v>
      </c>
      <c r="Q173" s="445">
        <f>J173+M173+P173</f>
        <v>0</v>
      </c>
    </row>
    <row r="174" spans="1:17" s="52" customFormat="1" ht="4.5" customHeight="1" thickBot="1">
      <c r="A174" s="447"/>
      <c r="B174" s="447"/>
      <c r="C174" s="448"/>
      <c r="D174" s="447"/>
      <c r="E174" s="448"/>
      <c r="F174" s="449"/>
      <c r="G174" s="449"/>
      <c r="H174" s="449"/>
      <c r="I174" s="449"/>
      <c r="J174" s="449"/>
      <c r="K174" s="449"/>
      <c r="L174" s="449"/>
      <c r="M174" s="449"/>
      <c r="N174" s="449"/>
      <c r="O174" s="449"/>
      <c r="P174" s="449"/>
      <c r="Q174" s="449"/>
    </row>
    <row r="175" spans="1:17" s="75" customFormat="1" ht="21.75" customHeight="1" thickBot="1">
      <c r="A175" s="1016" t="s">
        <v>21</v>
      </c>
      <c r="B175" s="1017"/>
      <c r="C175" s="1017"/>
      <c r="D175" s="1017"/>
      <c r="E175" s="1018"/>
      <c r="F175" s="450">
        <f aca="true" t="shared" si="21" ref="F175:Q175">F177+F179</f>
        <v>12411</v>
      </c>
      <c r="G175" s="450">
        <f t="shared" si="21"/>
        <v>12298</v>
      </c>
      <c r="H175" s="450">
        <f t="shared" si="21"/>
        <v>113</v>
      </c>
      <c r="I175" s="450">
        <f t="shared" si="21"/>
        <v>0</v>
      </c>
      <c r="J175" s="450">
        <f t="shared" si="21"/>
        <v>113</v>
      </c>
      <c r="K175" s="450">
        <f t="shared" si="21"/>
        <v>124</v>
      </c>
      <c r="L175" s="450">
        <f t="shared" si="21"/>
        <v>0</v>
      </c>
      <c r="M175" s="450">
        <f t="shared" si="21"/>
        <v>124</v>
      </c>
      <c r="N175" s="450">
        <f t="shared" si="21"/>
        <v>124</v>
      </c>
      <c r="O175" s="450">
        <f t="shared" si="21"/>
        <v>0</v>
      </c>
      <c r="P175" s="450">
        <f t="shared" si="21"/>
        <v>124</v>
      </c>
      <c r="Q175" s="450">
        <f t="shared" si="21"/>
        <v>361</v>
      </c>
    </row>
    <row r="176" spans="1:17" s="52" customFormat="1" ht="4.5" customHeight="1" thickBot="1">
      <c r="A176" s="447"/>
      <c r="B176" s="447"/>
      <c r="C176" s="448"/>
      <c r="D176" s="447"/>
      <c r="E176" s="448"/>
      <c r="F176" s="449"/>
      <c r="G176" s="449"/>
      <c r="H176" s="449"/>
      <c r="I176" s="449"/>
      <c r="J176" s="449"/>
      <c r="K176" s="449"/>
      <c r="L176" s="449"/>
      <c r="M176" s="449"/>
      <c r="N176" s="449"/>
      <c r="O176" s="449"/>
      <c r="P176" s="449"/>
      <c r="Q176" s="449"/>
    </row>
    <row r="177" spans="1:17" s="6" customFormat="1" ht="21" customHeight="1" thickBot="1">
      <c r="A177" s="1019" t="s">
        <v>515</v>
      </c>
      <c r="B177" s="1020"/>
      <c r="C177" s="1020"/>
      <c r="D177" s="1020"/>
      <c r="E177" s="1021"/>
      <c r="F177" s="440">
        <f>F178</f>
        <v>0</v>
      </c>
      <c r="G177" s="440">
        <f aca="true" t="shared" si="22" ref="G177:Q177">G178</f>
        <v>0</v>
      </c>
      <c r="H177" s="440">
        <f t="shared" si="22"/>
        <v>0</v>
      </c>
      <c r="I177" s="440">
        <f t="shared" si="22"/>
        <v>0</v>
      </c>
      <c r="J177" s="440">
        <f t="shared" si="22"/>
        <v>0</v>
      </c>
      <c r="K177" s="440">
        <f t="shared" si="22"/>
        <v>0</v>
      </c>
      <c r="L177" s="440">
        <f t="shared" si="22"/>
        <v>0</v>
      </c>
      <c r="M177" s="440">
        <f t="shared" si="22"/>
        <v>0</v>
      </c>
      <c r="N177" s="440">
        <f t="shared" si="22"/>
        <v>0</v>
      </c>
      <c r="O177" s="440">
        <f t="shared" si="22"/>
        <v>0</v>
      </c>
      <c r="P177" s="440">
        <f t="shared" si="22"/>
        <v>0</v>
      </c>
      <c r="Q177" s="440">
        <f t="shared" si="22"/>
        <v>0</v>
      </c>
    </row>
    <row r="178" spans="1:17" s="56" customFormat="1" ht="30" customHeight="1" thickBot="1">
      <c r="A178" s="489"/>
      <c r="B178" s="490"/>
      <c r="C178" s="491"/>
      <c r="D178" s="490"/>
      <c r="E178" s="491"/>
      <c r="F178" s="461">
        <f>G178+J178</f>
        <v>0</v>
      </c>
      <c r="G178" s="461">
        <v>0</v>
      </c>
      <c r="H178" s="461">
        <v>0</v>
      </c>
      <c r="I178" s="492">
        <v>0</v>
      </c>
      <c r="J178" s="461">
        <f>SUM(H178:I178)</f>
        <v>0</v>
      </c>
      <c r="K178" s="461">
        <v>0</v>
      </c>
      <c r="L178" s="492">
        <v>0</v>
      </c>
      <c r="M178" s="461">
        <f>SUM(K178:L178)</f>
        <v>0</v>
      </c>
      <c r="N178" s="461">
        <v>0</v>
      </c>
      <c r="O178" s="492">
        <v>0</v>
      </c>
      <c r="P178" s="461">
        <f>SUM(N178:O178)</f>
        <v>0</v>
      </c>
      <c r="Q178" s="493">
        <f>J178+M178+P178</f>
        <v>0</v>
      </c>
    </row>
    <row r="179" spans="1:17" s="6" customFormat="1" ht="21" customHeight="1" thickBot="1">
      <c r="A179" s="1019" t="s">
        <v>516</v>
      </c>
      <c r="B179" s="1020"/>
      <c r="C179" s="1020"/>
      <c r="D179" s="1020"/>
      <c r="E179" s="1021"/>
      <c r="F179" s="494">
        <f aca="true" t="shared" si="23" ref="F179:Q179">F180</f>
        <v>12411</v>
      </c>
      <c r="G179" s="494">
        <f t="shared" si="23"/>
        <v>12298</v>
      </c>
      <c r="H179" s="494">
        <f t="shared" si="23"/>
        <v>113</v>
      </c>
      <c r="I179" s="494">
        <f t="shared" si="23"/>
        <v>0</v>
      </c>
      <c r="J179" s="494">
        <f t="shared" si="23"/>
        <v>113</v>
      </c>
      <c r="K179" s="494">
        <f t="shared" si="23"/>
        <v>124</v>
      </c>
      <c r="L179" s="494">
        <f t="shared" si="23"/>
        <v>0</v>
      </c>
      <c r="M179" s="494">
        <f t="shared" si="23"/>
        <v>124</v>
      </c>
      <c r="N179" s="494">
        <f t="shared" si="23"/>
        <v>124</v>
      </c>
      <c r="O179" s="494">
        <f t="shared" si="23"/>
        <v>0</v>
      </c>
      <c r="P179" s="494">
        <f t="shared" si="23"/>
        <v>124</v>
      </c>
      <c r="Q179" s="494">
        <f t="shared" si="23"/>
        <v>361</v>
      </c>
    </row>
    <row r="180" spans="1:17" s="56" customFormat="1" ht="54" customHeight="1" thickBot="1">
      <c r="A180" s="495" t="s">
        <v>216</v>
      </c>
      <c r="B180" s="496" t="s">
        <v>212</v>
      </c>
      <c r="C180" s="442" t="s">
        <v>23</v>
      </c>
      <c r="D180" s="441" t="s">
        <v>508</v>
      </c>
      <c r="E180" s="442" t="s">
        <v>520</v>
      </c>
      <c r="F180" s="443">
        <f>G180+J180</f>
        <v>12411</v>
      </c>
      <c r="G180" s="443">
        <v>12298</v>
      </c>
      <c r="H180" s="443">
        <v>113</v>
      </c>
      <c r="I180" s="444">
        <v>0</v>
      </c>
      <c r="J180" s="443">
        <f>SUM(H180:I180)</f>
        <v>113</v>
      </c>
      <c r="K180" s="443">
        <v>124</v>
      </c>
      <c r="L180" s="444">
        <v>0</v>
      </c>
      <c r="M180" s="461">
        <f>SUM(K180:L180)</f>
        <v>124</v>
      </c>
      <c r="N180" s="461">
        <v>124</v>
      </c>
      <c r="O180" s="444">
        <v>0</v>
      </c>
      <c r="P180" s="443">
        <f>SUM(N180:O180)</f>
        <v>124</v>
      </c>
      <c r="Q180" s="445">
        <f>J180+M180+P180</f>
        <v>361</v>
      </c>
    </row>
    <row r="181" spans="1:17" s="52" customFormat="1" ht="4.5" customHeight="1" thickBot="1">
      <c r="A181" s="447"/>
      <c r="B181" s="447"/>
      <c r="C181" s="448"/>
      <c r="D181" s="447"/>
      <c r="E181" s="448"/>
      <c r="F181" s="449"/>
      <c r="G181" s="449"/>
      <c r="H181" s="449"/>
      <c r="I181" s="449"/>
      <c r="J181" s="449"/>
      <c r="K181" s="449"/>
      <c r="L181" s="449"/>
      <c r="M181" s="449"/>
      <c r="N181" s="449"/>
      <c r="O181" s="449"/>
      <c r="P181" s="449"/>
      <c r="Q181" s="449"/>
    </row>
    <row r="182" spans="1:17" s="75" customFormat="1" ht="21.75" customHeight="1" thickBot="1">
      <c r="A182" s="1016" t="s">
        <v>22</v>
      </c>
      <c r="B182" s="1017"/>
      <c r="C182" s="1017"/>
      <c r="D182" s="1017"/>
      <c r="E182" s="1018"/>
      <c r="F182" s="450">
        <f aca="true" t="shared" si="24" ref="F182:Q182">F184+F186</f>
        <v>0</v>
      </c>
      <c r="G182" s="450">
        <f t="shared" si="24"/>
        <v>0</v>
      </c>
      <c r="H182" s="450">
        <f t="shared" si="24"/>
        <v>0</v>
      </c>
      <c r="I182" s="450">
        <f t="shared" si="24"/>
        <v>0</v>
      </c>
      <c r="J182" s="450">
        <f t="shared" si="24"/>
        <v>0</v>
      </c>
      <c r="K182" s="450">
        <f t="shared" si="24"/>
        <v>0</v>
      </c>
      <c r="L182" s="450">
        <f t="shared" si="24"/>
        <v>0</v>
      </c>
      <c r="M182" s="450">
        <f t="shared" si="24"/>
        <v>0</v>
      </c>
      <c r="N182" s="450">
        <f t="shared" si="24"/>
        <v>0</v>
      </c>
      <c r="O182" s="450">
        <f t="shared" si="24"/>
        <v>0</v>
      </c>
      <c r="P182" s="450">
        <f t="shared" si="24"/>
        <v>0</v>
      </c>
      <c r="Q182" s="450">
        <f t="shared" si="24"/>
        <v>0</v>
      </c>
    </row>
    <row r="183" spans="1:17" s="52" customFormat="1" ht="4.5" customHeight="1" thickBot="1">
      <c r="A183" s="447"/>
      <c r="B183" s="447"/>
      <c r="C183" s="448"/>
      <c r="D183" s="447"/>
      <c r="E183" s="448"/>
      <c r="F183" s="449"/>
      <c r="G183" s="449"/>
      <c r="H183" s="449"/>
      <c r="I183" s="449"/>
      <c r="J183" s="449"/>
      <c r="K183" s="449"/>
      <c r="L183" s="449"/>
      <c r="M183" s="449"/>
      <c r="N183" s="449"/>
      <c r="O183" s="449"/>
      <c r="P183" s="449"/>
      <c r="Q183" s="449"/>
    </row>
    <row r="184" spans="1:17" s="6" customFormat="1" ht="21" customHeight="1" thickBot="1">
      <c r="A184" s="1019" t="s">
        <v>506</v>
      </c>
      <c r="B184" s="1020"/>
      <c r="C184" s="1020"/>
      <c r="D184" s="1020"/>
      <c r="E184" s="1021"/>
      <c r="F184" s="440">
        <f aca="true" t="shared" si="25" ref="F184:Q184">SUM(F185:F185)</f>
        <v>0</v>
      </c>
      <c r="G184" s="440">
        <f t="shared" si="25"/>
        <v>0</v>
      </c>
      <c r="H184" s="440">
        <f t="shared" si="25"/>
        <v>0</v>
      </c>
      <c r="I184" s="440">
        <f t="shared" si="25"/>
        <v>0</v>
      </c>
      <c r="J184" s="440">
        <f t="shared" si="25"/>
        <v>0</v>
      </c>
      <c r="K184" s="440">
        <f t="shared" si="25"/>
        <v>0</v>
      </c>
      <c r="L184" s="440">
        <f t="shared" si="25"/>
        <v>0</v>
      </c>
      <c r="M184" s="440">
        <f t="shared" si="25"/>
        <v>0</v>
      </c>
      <c r="N184" s="440">
        <f t="shared" si="25"/>
        <v>0</v>
      </c>
      <c r="O184" s="440">
        <f t="shared" si="25"/>
        <v>0</v>
      </c>
      <c r="P184" s="440">
        <f t="shared" si="25"/>
        <v>0</v>
      </c>
      <c r="Q184" s="440">
        <f t="shared" si="25"/>
        <v>0</v>
      </c>
    </row>
    <row r="185" spans="1:17" s="56" customFormat="1" ht="30" customHeight="1" thickBot="1">
      <c r="A185" s="497" t="s">
        <v>8</v>
      </c>
      <c r="B185" s="452" t="s">
        <v>509</v>
      </c>
      <c r="C185" s="453" t="s">
        <v>23</v>
      </c>
      <c r="D185" s="490" t="s">
        <v>80</v>
      </c>
      <c r="E185" s="451" t="s">
        <v>519</v>
      </c>
      <c r="F185" s="454">
        <f>J185</f>
        <v>0</v>
      </c>
      <c r="G185" s="454">
        <v>0</v>
      </c>
      <c r="H185" s="454">
        <v>0</v>
      </c>
      <c r="I185" s="455">
        <v>0</v>
      </c>
      <c r="J185" s="454">
        <f>SUM(H185:I185)</f>
        <v>0</v>
      </c>
      <c r="K185" s="454">
        <v>0</v>
      </c>
      <c r="L185" s="455">
        <v>0</v>
      </c>
      <c r="M185" s="454">
        <f>SUM(K185:L185)</f>
        <v>0</v>
      </c>
      <c r="N185" s="454">
        <v>0</v>
      </c>
      <c r="O185" s="455">
        <v>0</v>
      </c>
      <c r="P185" s="454">
        <f>SUM(N185:O185)</f>
        <v>0</v>
      </c>
      <c r="Q185" s="456">
        <f>J185+M185+P185</f>
        <v>0</v>
      </c>
    </row>
    <row r="186" spans="1:17" s="6" customFormat="1" ht="21" customHeight="1" thickBot="1">
      <c r="A186" s="1019" t="s">
        <v>516</v>
      </c>
      <c r="B186" s="1020"/>
      <c r="C186" s="1020"/>
      <c r="D186" s="1020"/>
      <c r="E186" s="1021"/>
      <c r="F186" s="440">
        <f aca="true" t="shared" si="26" ref="F186:Q186">SUM(F187:F191)</f>
        <v>0</v>
      </c>
      <c r="G186" s="440">
        <f t="shared" si="26"/>
        <v>0</v>
      </c>
      <c r="H186" s="440">
        <f t="shared" si="26"/>
        <v>0</v>
      </c>
      <c r="I186" s="440">
        <f t="shared" si="26"/>
        <v>0</v>
      </c>
      <c r="J186" s="440">
        <f t="shared" si="26"/>
        <v>0</v>
      </c>
      <c r="K186" s="440">
        <f t="shared" si="26"/>
        <v>0</v>
      </c>
      <c r="L186" s="440">
        <f t="shared" si="26"/>
        <v>0</v>
      </c>
      <c r="M186" s="440">
        <f t="shared" si="26"/>
        <v>0</v>
      </c>
      <c r="N186" s="440">
        <f t="shared" si="26"/>
        <v>0</v>
      </c>
      <c r="O186" s="440">
        <f t="shared" si="26"/>
        <v>0</v>
      </c>
      <c r="P186" s="440">
        <f t="shared" si="26"/>
        <v>0</v>
      </c>
      <c r="Q186" s="440">
        <f t="shared" si="26"/>
        <v>0</v>
      </c>
    </row>
    <row r="187" spans="1:17" s="56" customFormat="1" ht="30" customHeight="1" hidden="1">
      <c r="A187" s="498" t="s">
        <v>8</v>
      </c>
      <c r="B187" s="490"/>
      <c r="C187" s="491"/>
      <c r="D187" s="490"/>
      <c r="E187" s="491"/>
      <c r="F187" s="460">
        <f>G187+Q187</f>
        <v>0</v>
      </c>
      <c r="G187" s="460">
        <v>0</v>
      </c>
      <c r="H187" s="460">
        <v>0</v>
      </c>
      <c r="I187" s="462">
        <v>0</v>
      </c>
      <c r="J187" s="460">
        <f>SUM(H187:I187)</f>
        <v>0</v>
      </c>
      <c r="K187" s="460">
        <v>0</v>
      </c>
      <c r="L187" s="462">
        <v>0</v>
      </c>
      <c r="M187" s="454">
        <f>SUM(K187:L187)</f>
        <v>0</v>
      </c>
      <c r="N187" s="454">
        <v>0</v>
      </c>
      <c r="O187" s="455">
        <v>0</v>
      </c>
      <c r="P187" s="454">
        <f>SUM(N187:O187)</f>
        <v>0</v>
      </c>
      <c r="Q187" s="456">
        <f>J187+M187+P187</f>
        <v>0</v>
      </c>
    </row>
    <row r="188" spans="1:17" s="56" customFormat="1" ht="30" customHeight="1" hidden="1">
      <c r="A188" s="498" t="s">
        <v>8</v>
      </c>
      <c r="B188" s="490"/>
      <c r="C188" s="491"/>
      <c r="D188" s="458"/>
      <c r="E188" s="491"/>
      <c r="F188" s="460">
        <f>Q188</f>
        <v>0</v>
      </c>
      <c r="G188" s="460">
        <v>0</v>
      </c>
      <c r="H188" s="460">
        <v>0</v>
      </c>
      <c r="I188" s="462">
        <v>0</v>
      </c>
      <c r="J188" s="460">
        <f>SUM(H188:I188)</f>
        <v>0</v>
      </c>
      <c r="K188" s="460">
        <v>0</v>
      </c>
      <c r="L188" s="462">
        <v>0</v>
      </c>
      <c r="M188" s="460">
        <f>SUM(K188:L188)</f>
        <v>0</v>
      </c>
      <c r="N188" s="460">
        <v>0</v>
      </c>
      <c r="O188" s="462">
        <v>0</v>
      </c>
      <c r="P188" s="460">
        <f>SUM(N188:O188)</f>
        <v>0</v>
      </c>
      <c r="Q188" s="463">
        <f>J188+M188+P188</f>
        <v>0</v>
      </c>
    </row>
    <row r="189" spans="1:17" s="56" customFormat="1" ht="30" customHeight="1" hidden="1">
      <c r="A189" s="489"/>
      <c r="B189" s="490"/>
      <c r="C189" s="491"/>
      <c r="D189" s="458"/>
      <c r="E189" s="491"/>
      <c r="F189" s="460">
        <f>Q189</f>
        <v>0</v>
      </c>
      <c r="G189" s="460">
        <v>0</v>
      </c>
      <c r="H189" s="460">
        <v>0</v>
      </c>
      <c r="I189" s="462">
        <v>0</v>
      </c>
      <c r="J189" s="460">
        <f>SUM(H189:I189)</f>
        <v>0</v>
      </c>
      <c r="K189" s="460">
        <v>0</v>
      </c>
      <c r="L189" s="462">
        <v>0</v>
      </c>
      <c r="M189" s="460">
        <f>SUM(K189:L189)</f>
        <v>0</v>
      </c>
      <c r="N189" s="460">
        <v>0</v>
      </c>
      <c r="O189" s="462">
        <v>0</v>
      </c>
      <c r="P189" s="460">
        <f>SUM(N189:O189)</f>
        <v>0</v>
      </c>
      <c r="Q189" s="463">
        <f>J189+M189+P189</f>
        <v>0</v>
      </c>
    </row>
    <row r="190" spans="1:17" s="56" customFormat="1" ht="30" customHeight="1" hidden="1">
      <c r="A190" s="457"/>
      <c r="B190" s="499"/>
      <c r="C190" s="459"/>
      <c r="D190" s="458"/>
      <c r="E190" s="459"/>
      <c r="F190" s="460">
        <f>Q190</f>
        <v>0</v>
      </c>
      <c r="G190" s="460">
        <v>0</v>
      </c>
      <c r="H190" s="460">
        <v>0</v>
      </c>
      <c r="I190" s="462">
        <v>0</v>
      </c>
      <c r="J190" s="460">
        <f>SUM(H190:I190)</f>
        <v>0</v>
      </c>
      <c r="K190" s="460">
        <v>0</v>
      </c>
      <c r="L190" s="462">
        <v>0</v>
      </c>
      <c r="M190" s="460">
        <f>SUM(K190:L190)</f>
        <v>0</v>
      </c>
      <c r="N190" s="460">
        <v>0</v>
      </c>
      <c r="O190" s="462">
        <v>0</v>
      </c>
      <c r="P190" s="460">
        <f>SUM(N190:O190)</f>
        <v>0</v>
      </c>
      <c r="Q190" s="463">
        <f>J190+M190+P190</f>
        <v>0</v>
      </c>
    </row>
    <row r="191" spans="1:17" s="56" customFormat="1" ht="30" customHeight="1" hidden="1">
      <c r="A191" s="464"/>
      <c r="B191" s="465"/>
      <c r="C191" s="466"/>
      <c r="D191" s="465"/>
      <c r="E191" s="466"/>
      <c r="F191" s="467">
        <f>Q191</f>
        <v>0</v>
      </c>
      <c r="G191" s="467">
        <v>0</v>
      </c>
      <c r="H191" s="467">
        <v>0</v>
      </c>
      <c r="I191" s="468">
        <v>0</v>
      </c>
      <c r="J191" s="467">
        <f>SUM(H191:I191)</f>
        <v>0</v>
      </c>
      <c r="K191" s="467">
        <v>0</v>
      </c>
      <c r="L191" s="468">
        <v>0</v>
      </c>
      <c r="M191" s="467">
        <f>SUM(K191:L191)</f>
        <v>0</v>
      </c>
      <c r="N191" s="467">
        <v>0</v>
      </c>
      <c r="O191" s="468">
        <v>0</v>
      </c>
      <c r="P191" s="467">
        <f>SUM(N191:O191)</f>
        <v>0</v>
      </c>
      <c r="Q191" s="469">
        <f>J191+M191+P191</f>
        <v>0</v>
      </c>
    </row>
    <row r="192" spans="1:16" s="56" customFormat="1" ht="12.75" customHeight="1">
      <c r="A192" s="51"/>
      <c r="B192" s="51" t="s">
        <v>527</v>
      </c>
      <c r="C192" s="53"/>
      <c r="D192" s="53"/>
      <c r="E192" s="54"/>
      <c r="F192" s="55"/>
      <c r="G192" s="55"/>
      <c r="H192" s="55"/>
      <c r="I192" s="55"/>
      <c r="J192" s="55"/>
      <c r="K192" s="55"/>
      <c r="L192" s="55"/>
      <c r="M192" s="55"/>
      <c r="N192" s="55"/>
      <c r="O192" s="55"/>
      <c r="P192" s="55"/>
    </row>
    <row r="193" spans="1:17" s="77" customFormat="1" ht="15" customHeight="1">
      <c r="A193" s="76" t="s">
        <v>168</v>
      </c>
      <c r="B193" s="1013" t="s">
        <v>5</v>
      </c>
      <c r="C193" s="1014"/>
      <c r="D193" s="1014"/>
      <c r="E193" s="1014"/>
      <c r="F193" s="1014"/>
      <c r="G193" s="1014"/>
      <c r="H193" s="1014"/>
      <c r="I193" s="1014"/>
      <c r="J193" s="1014"/>
      <c r="K193" s="1014"/>
      <c r="L193" s="1014"/>
      <c r="M193" s="1014"/>
      <c r="N193" s="1014"/>
      <c r="O193" s="1014"/>
      <c r="P193" s="1014"/>
      <c r="Q193" s="1014"/>
    </row>
    <row r="194" spans="1:16" s="78" customFormat="1" ht="12.75" customHeight="1">
      <c r="A194" s="61"/>
      <c r="B194" s="59"/>
      <c r="C194" s="61"/>
      <c r="D194" s="61"/>
      <c r="E194" s="61"/>
      <c r="F194" s="62"/>
      <c r="G194" s="62"/>
      <c r="H194" s="62"/>
      <c r="I194" s="62"/>
      <c r="J194" s="62"/>
      <c r="K194" s="62"/>
      <c r="L194" s="62"/>
      <c r="M194" s="62"/>
      <c r="N194" s="62"/>
      <c r="O194" s="62"/>
      <c r="P194" s="62"/>
    </row>
    <row r="195" spans="1:17" s="77" customFormat="1" ht="15" customHeight="1">
      <c r="A195" s="79"/>
      <c r="B195" s="1013" t="s">
        <v>518</v>
      </c>
      <c r="C195" s="1014"/>
      <c r="D195" s="1014"/>
      <c r="E195" s="1014"/>
      <c r="F195" s="1014"/>
      <c r="G195" s="1014"/>
      <c r="H195" s="1014"/>
      <c r="I195" s="1014"/>
      <c r="J195" s="1014"/>
      <c r="K195" s="1014"/>
      <c r="L195" s="1014"/>
      <c r="M195" s="1014"/>
      <c r="N195" s="1014"/>
      <c r="O195" s="1014"/>
      <c r="P195" s="1014"/>
      <c r="Q195" s="1014"/>
    </row>
    <row r="196" spans="1:16" s="78" customFormat="1" ht="12.75" customHeight="1">
      <c r="A196" s="61"/>
      <c r="B196" s="59"/>
      <c r="C196" s="61"/>
      <c r="D196" s="61"/>
      <c r="E196" s="61"/>
      <c r="F196" s="62"/>
      <c r="G196" s="62"/>
      <c r="H196" s="62"/>
      <c r="I196" s="62"/>
      <c r="J196" s="62"/>
      <c r="K196" s="62"/>
      <c r="L196" s="62"/>
      <c r="M196" s="62"/>
      <c r="N196" s="62"/>
      <c r="O196" s="62"/>
      <c r="P196" s="62"/>
    </row>
    <row r="197" spans="1:17" s="77" customFormat="1" ht="15" customHeight="1">
      <c r="A197" s="60" t="s">
        <v>6</v>
      </c>
      <c r="B197" s="1015" t="s">
        <v>68</v>
      </c>
      <c r="C197" s="1015"/>
      <c r="D197" s="1015"/>
      <c r="E197" s="1015"/>
      <c r="F197" s="1015"/>
      <c r="G197" s="1015"/>
      <c r="H197" s="1015"/>
      <c r="I197" s="1015"/>
      <c r="J197" s="1015"/>
      <c r="K197" s="1015"/>
      <c r="L197" s="1015"/>
      <c r="M197" s="1015"/>
      <c r="N197" s="1015"/>
      <c r="O197" s="1015"/>
      <c r="P197" s="1015"/>
      <c r="Q197" s="1015"/>
    </row>
  </sheetData>
  <sheetProtection/>
  <mergeCells count="154">
    <mergeCell ref="A186:E186"/>
    <mergeCell ref="A170:E170"/>
    <mergeCell ref="A172:E172"/>
    <mergeCell ref="A175:E175"/>
    <mergeCell ref="A177:E177"/>
    <mergeCell ref="A179:E179"/>
    <mergeCell ref="P164:P165"/>
    <mergeCell ref="A168:E168"/>
    <mergeCell ref="A163:A165"/>
    <mergeCell ref="B163:B165"/>
    <mergeCell ref="C163:C165"/>
    <mergeCell ref="A184:E184"/>
    <mergeCell ref="L164:L165"/>
    <mergeCell ref="M164:M165"/>
    <mergeCell ref="A182:E182"/>
    <mergeCell ref="A166:E166"/>
    <mergeCell ref="N164:N165"/>
    <mergeCell ref="O164:O165"/>
    <mergeCell ref="D163:D165"/>
    <mergeCell ref="E163:E165"/>
    <mergeCell ref="A109:E109"/>
    <mergeCell ref="A111:E111"/>
    <mergeCell ref="H164:H165"/>
    <mergeCell ref="K164:K165"/>
    <mergeCell ref="J164:J165"/>
    <mergeCell ref="F164:F165"/>
    <mergeCell ref="A95:E95"/>
    <mergeCell ref="A97:E97"/>
    <mergeCell ref="A100:E100"/>
    <mergeCell ref="A102:E102"/>
    <mergeCell ref="A104:E104"/>
    <mergeCell ref="A107:E107"/>
    <mergeCell ref="P37:P38"/>
    <mergeCell ref="A91:E91"/>
    <mergeCell ref="A93:E93"/>
    <mergeCell ref="O89:O90"/>
    <mergeCell ref="P89:P90"/>
    <mergeCell ref="H89:H90"/>
    <mergeCell ref="K89:K90"/>
    <mergeCell ref="N89:N90"/>
    <mergeCell ref="A88:A90"/>
    <mergeCell ref="B88:B90"/>
    <mergeCell ref="O37:O38"/>
    <mergeCell ref="E37:E38"/>
    <mergeCell ref="A34:E34"/>
    <mergeCell ref="Q37:Q38"/>
    <mergeCell ref="F37:F38"/>
    <mergeCell ref="G37:G38"/>
    <mergeCell ref="H37:H38"/>
    <mergeCell ref="I37:I38"/>
    <mergeCell ref="J37:J38"/>
    <mergeCell ref="K37:K38"/>
    <mergeCell ref="A37:A38"/>
    <mergeCell ref="B37:B38"/>
    <mergeCell ref="C37:C38"/>
    <mergeCell ref="D37:D38"/>
    <mergeCell ref="M37:M38"/>
    <mergeCell ref="N37:N38"/>
    <mergeCell ref="A36:E36"/>
    <mergeCell ref="L37:L38"/>
    <mergeCell ref="A29:E29"/>
    <mergeCell ref="N27:N28"/>
    <mergeCell ref="N14:N15"/>
    <mergeCell ref="O14:O15"/>
    <mergeCell ref="A26:A28"/>
    <mergeCell ref="B26:B28"/>
    <mergeCell ref="C26:C28"/>
    <mergeCell ref="D26:D28"/>
    <mergeCell ref="F14:F15"/>
    <mergeCell ref="G14:G15"/>
    <mergeCell ref="H14:H15"/>
    <mergeCell ref="I14:I15"/>
    <mergeCell ref="K14:K15"/>
    <mergeCell ref="L14:L15"/>
    <mergeCell ref="N6:N7"/>
    <mergeCell ref="A8:E8"/>
    <mergeCell ref="A11:E11"/>
    <mergeCell ref="A13:E13"/>
    <mergeCell ref="A14:A15"/>
    <mergeCell ref="B14:B15"/>
    <mergeCell ref="C14:C15"/>
    <mergeCell ref="D14:D15"/>
    <mergeCell ref="E14:E15"/>
    <mergeCell ref="D5:D7"/>
    <mergeCell ref="E5:E7"/>
    <mergeCell ref="A32:E32"/>
    <mergeCell ref="H6:H7"/>
    <mergeCell ref="K6:K7"/>
    <mergeCell ref="A5:A7"/>
    <mergeCell ref="E26:E28"/>
    <mergeCell ref="H27:H28"/>
    <mergeCell ref="K27:K28"/>
    <mergeCell ref="H26:J26"/>
    <mergeCell ref="K26:M26"/>
    <mergeCell ref="A2:Q2"/>
    <mergeCell ref="N4:Q4"/>
    <mergeCell ref="H5:J5"/>
    <mergeCell ref="K5:M5"/>
    <mergeCell ref="N5:P5"/>
    <mergeCell ref="Q5:Q7"/>
    <mergeCell ref="F6:F7"/>
    <mergeCell ref="G6:G7"/>
    <mergeCell ref="I6:I7"/>
    <mergeCell ref="J6:J7"/>
    <mergeCell ref="L6:L7"/>
    <mergeCell ref="M6:M7"/>
    <mergeCell ref="B16:Q16"/>
    <mergeCell ref="B17:Q17"/>
    <mergeCell ref="A22:Q22"/>
    <mergeCell ref="N25:Q25"/>
    <mergeCell ref="O6:O7"/>
    <mergeCell ref="P6:P7"/>
    <mergeCell ref="B5:B7"/>
    <mergeCell ref="C5:C7"/>
    <mergeCell ref="Q26:Q28"/>
    <mergeCell ref="F27:F28"/>
    <mergeCell ref="G27:G28"/>
    <mergeCell ref="I27:I28"/>
    <mergeCell ref="J27:J28"/>
    <mergeCell ref="L27:L28"/>
    <mergeCell ref="M27:M28"/>
    <mergeCell ref="O27:O28"/>
    <mergeCell ref="N26:P26"/>
    <mergeCell ref="P27:P28"/>
    <mergeCell ref="B41:Q41"/>
    <mergeCell ref="B43:Q43"/>
    <mergeCell ref="A84:Q84"/>
    <mergeCell ref="N87:Q87"/>
    <mergeCell ref="H88:J88"/>
    <mergeCell ref="K88:M88"/>
    <mergeCell ref="Q88:Q90"/>
    <mergeCell ref="F89:F90"/>
    <mergeCell ref="L89:L90"/>
    <mergeCell ref="C88:C90"/>
    <mergeCell ref="I164:I165"/>
    <mergeCell ref="G89:G90"/>
    <mergeCell ref="I89:I90"/>
    <mergeCell ref="J89:J90"/>
    <mergeCell ref="B193:Q193"/>
    <mergeCell ref="M89:M90"/>
    <mergeCell ref="B114:Q114"/>
    <mergeCell ref="D88:D90"/>
    <mergeCell ref="E88:E90"/>
    <mergeCell ref="N88:P88"/>
    <mergeCell ref="B195:Q195"/>
    <mergeCell ref="B197:Q197"/>
    <mergeCell ref="B116:Q116"/>
    <mergeCell ref="A159:Q159"/>
    <mergeCell ref="N162:Q162"/>
    <mergeCell ref="H163:J163"/>
    <mergeCell ref="K163:M163"/>
    <mergeCell ref="N163:P163"/>
    <mergeCell ref="Q163:Q165"/>
    <mergeCell ref="G164:G165"/>
  </mergeCells>
  <printOptions horizontalCentered="1"/>
  <pageMargins left="0" right="0" top="0.5905511811023623" bottom="0.07874015748031496" header="0" footer="0"/>
  <pageSetup horizontalDpi="300" verticalDpi="300" orientation="landscape" paperSize="9" scale="63" r:id="rId2"/>
  <drawing r:id="rId1"/>
</worksheet>
</file>

<file path=xl/worksheets/sheet13.xml><?xml version="1.0" encoding="utf-8"?>
<worksheet xmlns="http://schemas.openxmlformats.org/spreadsheetml/2006/main" xmlns:r="http://schemas.openxmlformats.org/officeDocument/2006/relationships">
  <sheetPr>
    <tabColor rgb="FFFFFF00"/>
  </sheetPr>
  <dimension ref="A4:M597"/>
  <sheetViews>
    <sheetView zoomScalePageLayoutView="0" workbookViewId="0" topLeftCell="A1">
      <selection activeCell="C27" sqref="C27"/>
    </sheetView>
  </sheetViews>
  <sheetFormatPr defaultColWidth="9.140625" defaultRowHeight="12.75"/>
  <cols>
    <col min="1" max="1" width="23.00390625" style="64" customWidth="1"/>
    <col min="2" max="2" width="49.7109375" style="64" customWidth="1"/>
    <col min="3" max="9" width="8.7109375" style="87" customWidth="1"/>
    <col min="10" max="10" width="6.421875" style="87" customWidth="1"/>
    <col min="11" max="11" width="8.7109375" style="87" customWidth="1"/>
    <col min="12" max="16384" width="9.140625" style="64" customWidth="1"/>
  </cols>
  <sheetData>
    <row r="2" ht="12.75" customHeight="1"/>
    <row r="3" ht="12.75" customHeight="1"/>
    <row r="4" spans="1:11" ht="17.25" customHeight="1">
      <c r="A4" s="921" t="s">
        <v>116</v>
      </c>
      <c r="B4" s="921"/>
      <c r="C4" s="921"/>
      <c r="D4" s="921"/>
      <c r="E4" s="921"/>
      <c r="F4" s="921"/>
      <c r="G4" s="921"/>
      <c r="H4" s="921"/>
      <c r="I4" s="921"/>
      <c r="J4" s="921"/>
      <c r="K4" s="921"/>
    </row>
    <row r="5" ht="12.75" customHeight="1"/>
    <row r="6" spans="8:11" ht="12.75" customHeight="1" thickBot="1">
      <c r="H6" s="935" t="s">
        <v>697</v>
      </c>
      <c r="I6" s="936"/>
      <c r="J6" s="936"/>
      <c r="K6" s="936"/>
    </row>
    <row r="7" spans="1:11" ht="19.5" customHeight="1" thickBot="1">
      <c r="A7" s="937" t="s">
        <v>148</v>
      </c>
      <c r="B7" s="938"/>
      <c r="C7" s="939" t="s">
        <v>67</v>
      </c>
      <c r="D7" s="940"/>
      <c r="E7" s="940"/>
      <c r="F7" s="940"/>
      <c r="G7" s="940"/>
      <c r="H7" s="940"/>
      <c r="I7" s="940"/>
      <c r="J7" s="940"/>
      <c r="K7" s="941"/>
    </row>
    <row r="8" spans="1:11" ht="19.5" customHeight="1" thickBot="1">
      <c r="A8" s="937" t="s">
        <v>149</v>
      </c>
      <c r="B8" s="938"/>
      <c r="C8" s="939" t="s">
        <v>25</v>
      </c>
      <c r="D8" s="940"/>
      <c r="E8" s="940"/>
      <c r="F8" s="940"/>
      <c r="G8" s="940"/>
      <c r="H8" s="940"/>
      <c r="I8" s="940"/>
      <c r="J8" s="940"/>
      <c r="K8" s="941"/>
    </row>
    <row r="9" spans="1:11" ht="19.5" customHeight="1">
      <c r="A9" s="389" t="s">
        <v>150</v>
      </c>
      <c r="B9" s="95" t="s">
        <v>151</v>
      </c>
      <c r="C9" s="942" t="s">
        <v>239</v>
      </c>
      <c r="D9" s="943"/>
      <c r="E9" s="943"/>
      <c r="F9" s="943"/>
      <c r="G9" s="943"/>
      <c r="H9" s="943"/>
      <c r="I9" s="943"/>
      <c r="J9" s="943"/>
      <c r="K9" s="944"/>
    </row>
    <row r="10" spans="1:11" ht="19.5" customHeight="1">
      <c r="A10" s="390"/>
      <c r="B10" s="96" t="s">
        <v>152</v>
      </c>
      <c r="C10" s="945"/>
      <c r="D10" s="946"/>
      <c r="E10" s="946"/>
      <c r="F10" s="946"/>
      <c r="G10" s="946"/>
      <c r="H10" s="946"/>
      <c r="I10" s="946"/>
      <c r="J10" s="946"/>
      <c r="K10" s="947"/>
    </row>
    <row r="11" spans="1:11" ht="19.5" customHeight="1">
      <c r="A11" s="390"/>
      <c r="B11" s="96" t="s">
        <v>153</v>
      </c>
      <c r="C11" s="948"/>
      <c r="D11" s="949"/>
      <c r="E11" s="949"/>
      <c r="F11" s="949"/>
      <c r="G11" s="949"/>
      <c r="H11" s="949"/>
      <c r="I11" s="949"/>
      <c r="J11" s="949"/>
      <c r="K11" s="950"/>
    </row>
    <row r="12" spans="1:11" ht="19.5" customHeight="1">
      <c r="A12" s="390"/>
      <c r="B12" s="96" t="s">
        <v>187</v>
      </c>
      <c r="C12" s="948"/>
      <c r="D12" s="949"/>
      <c r="E12" s="949"/>
      <c r="F12" s="949"/>
      <c r="G12" s="949"/>
      <c r="H12" s="949"/>
      <c r="I12" s="949"/>
      <c r="J12" s="949"/>
      <c r="K12" s="950"/>
    </row>
    <row r="13" spans="1:11" ht="19.5" customHeight="1">
      <c r="A13" s="390"/>
      <c r="B13" s="96" t="s">
        <v>154</v>
      </c>
      <c r="C13" s="948"/>
      <c r="D13" s="949"/>
      <c r="E13" s="949"/>
      <c r="F13" s="949"/>
      <c r="G13" s="949"/>
      <c r="H13" s="949"/>
      <c r="I13" s="949"/>
      <c r="J13" s="949"/>
      <c r="K13" s="950"/>
    </row>
    <row r="14" spans="1:11" ht="19.5" customHeight="1">
      <c r="A14" s="390"/>
      <c r="B14" s="96" t="s">
        <v>207</v>
      </c>
      <c r="C14" s="951">
        <f>C16+C17+C18</f>
        <v>0</v>
      </c>
      <c r="D14" s="952"/>
      <c r="E14" s="952"/>
      <c r="F14" s="952"/>
      <c r="G14" s="952"/>
      <c r="H14" s="952"/>
      <c r="I14" s="952"/>
      <c r="J14" s="952"/>
      <c r="K14" s="953"/>
    </row>
    <row r="15" spans="1:11" ht="19.5" customHeight="1">
      <c r="A15" s="390"/>
      <c r="B15" s="96" t="s">
        <v>698</v>
      </c>
      <c r="C15" s="951">
        <v>0</v>
      </c>
      <c r="D15" s="952"/>
      <c r="E15" s="952"/>
      <c r="F15" s="952"/>
      <c r="G15" s="952"/>
      <c r="H15" s="952"/>
      <c r="I15" s="952"/>
      <c r="J15" s="952"/>
      <c r="K15" s="953"/>
    </row>
    <row r="16" spans="1:11" ht="19.5" customHeight="1">
      <c r="A16" s="390"/>
      <c r="B16" s="96" t="s">
        <v>488</v>
      </c>
      <c r="C16" s="951"/>
      <c r="D16" s="952"/>
      <c r="E16" s="952"/>
      <c r="F16" s="952"/>
      <c r="G16" s="952"/>
      <c r="H16" s="952"/>
      <c r="I16" s="952"/>
      <c r="J16" s="952"/>
      <c r="K16" s="953"/>
    </row>
    <row r="17" spans="1:11" ht="19.5" customHeight="1">
      <c r="A17" s="390"/>
      <c r="B17" s="96" t="s">
        <v>513</v>
      </c>
      <c r="C17" s="951"/>
      <c r="D17" s="952"/>
      <c r="E17" s="952"/>
      <c r="F17" s="952"/>
      <c r="G17" s="952"/>
      <c r="H17" s="952"/>
      <c r="I17" s="952"/>
      <c r="J17" s="952"/>
      <c r="K17" s="953"/>
    </row>
    <row r="18" spans="1:11" ht="19.5" customHeight="1" thickBot="1">
      <c r="A18" s="391"/>
      <c r="B18" s="97" t="s">
        <v>708</v>
      </c>
      <c r="C18" s="951"/>
      <c r="D18" s="952"/>
      <c r="E18" s="952"/>
      <c r="F18" s="952"/>
      <c r="G18" s="952"/>
      <c r="H18" s="952"/>
      <c r="I18" s="952"/>
      <c r="J18" s="952"/>
      <c r="K18" s="953"/>
    </row>
    <row r="19" spans="1:11" ht="19.5" customHeight="1" thickBot="1">
      <c r="A19" s="954" t="s">
        <v>155</v>
      </c>
      <c r="B19" s="955"/>
      <c r="C19" s="955"/>
      <c r="D19" s="955"/>
      <c r="E19" s="955"/>
      <c r="F19" s="955"/>
      <c r="G19" s="955"/>
      <c r="H19" s="955"/>
      <c r="I19" s="955"/>
      <c r="J19" s="955"/>
      <c r="K19" s="956"/>
    </row>
    <row r="20" spans="1:11" ht="19.5" customHeight="1">
      <c r="A20" s="957" t="s">
        <v>190</v>
      </c>
      <c r="B20" s="958"/>
      <c r="C20" s="958"/>
      <c r="D20" s="958"/>
      <c r="E20" s="958"/>
      <c r="F20" s="958"/>
      <c r="G20" s="958"/>
      <c r="H20" s="958"/>
      <c r="I20" s="958"/>
      <c r="J20" s="958"/>
      <c r="K20" s="959"/>
    </row>
    <row r="21" spans="1:11" ht="19.5" customHeight="1" thickBot="1">
      <c r="A21" s="960" t="s">
        <v>82</v>
      </c>
      <c r="B21" s="961"/>
      <c r="C21" s="962"/>
      <c r="D21" s="962"/>
      <c r="E21" s="962"/>
      <c r="F21" s="962"/>
      <c r="G21" s="962"/>
      <c r="H21" s="962"/>
      <c r="I21" s="962"/>
      <c r="J21" s="962"/>
      <c r="K21" s="963"/>
    </row>
    <row r="22" spans="1:11" ht="19.5" customHeight="1" thickBot="1">
      <c r="A22" s="969" t="s">
        <v>83</v>
      </c>
      <c r="B22" s="970"/>
      <c r="C22" s="971" t="s">
        <v>492</v>
      </c>
      <c r="D22" s="972"/>
      <c r="E22" s="973"/>
      <c r="F22" s="971" t="s">
        <v>528</v>
      </c>
      <c r="G22" s="972"/>
      <c r="H22" s="973"/>
      <c r="I22" s="971" t="s">
        <v>714</v>
      </c>
      <c r="J22" s="972"/>
      <c r="K22" s="973"/>
    </row>
    <row r="23" spans="1:11" ht="27" customHeight="1">
      <c r="A23" s="974" t="s">
        <v>191</v>
      </c>
      <c r="B23" s="976" t="s">
        <v>192</v>
      </c>
      <c r="C23" s="978" t="s">
        <v>60</v>
      </c>
      <c r="D23" s="979"/>
      <c r="E23" s="967" t="s">
        <v>61</v>
      </c>
      <c r="F23" s="978" t="s">
        <v>60</v>
      </c>
      <c r="G23" s="979"/>
      <c r="H23" s="967" t="s">
        <v>61</v>
      </c>
      <c r="I23" s="978" t="s">
        <v>60</v>
      </c>
      <c r="J23" s="979"/>
      <c r="K23" s="967" t="s">
        <v>61</v>
      </c>
    </row>
    <row r="24" spans="1:11" ht="19.5" customHeight="1" thickBot="1">
      <c r="A24" s="975"/>
      <c r="B24" s="977"/>
      <c r="C24" s="123" t="s">
        <v>62</v>
      </c>
      <c r="D24" s="124" t="s">
        <v>63</v>
      </c>
      <c r="E24" s="968"/>
      <c r="F24" s="123" t="s">
        <v>62</v>
      </c>
      <c r="G24" s="124" t="s">
        <v>63</v>
      </c>
      <c r="H24" s="968"/>
      <c r="I24" s="123" t="s">
        <v>62</v>
      </c>
      <c r="J24" s="124" t="s">
        <v>63</v>
      </c>
      <c r="K24" s="968"/>
    </row>
    <row r="25" spans="1:11" ht="19.5" customHeight="1">
      <c r="A25" s="964" t="s">
        <v>241</v>
      </c>
      <c r="B25" s="107"/>
      <c r="C25" s="394"/>
      <c r="D25" s="531"/>
      <c r="E25" s="393"/>
      <c r="F25" s="394"/>
      <c r="G25" s="531"/>
      <c r="H25" s="393"/>
      <c r="I25" s="394"/>
      <c r="J25" s="531"/>
      <c r="K25" s="393"/>
    </row>
    <row r="26" spans="1:11" ht="19.5" customHeight="1">
      <c r="A26" s="965"/>
      <c r="B26" s="111"/>
      <c r="C26" s="532"/>
      <c r="D26" s="395"/>
      <c r="E26" s="533"/>
      <c r="F26" s="532"/>
      <c r="G26" s="395"/>
      <c r="H26" s="533"/>
      <c r="I26" s="532"/>
      <c r="J26" s="395"/>
      <c r="K26" s="533"/>
    </row>
    <row r="27" spans="1:11" ht="19.5" customHeight="1">
      <c r="A27" s="965"/>
      <c r="B27" s="108"/>
      <c r="C27" s="532"/>
      <c r="D27" s="395"/>
      <c r="E27" s="533"/>
      <c r="F27" s="532"/>
      <c r="G27" s="395"/>
      <c r="H27" s="533"/>
      <c r="I27" s="532"/>
      <c r="J27" s="395"/>
      <c r="K27" s="533"/>
    </row>
    <row r="28" spans="1:11" ht="19.5" customHeight="1">
      <c r="A28" s="965"/>
      <c r="B28" s="108"/>
      <c r="C28" s="532"/>
      <c r="D28" s="395"/>
      <c r="E28" s="533"/>
      <c r="F28" s="532"/>
      <c r="G28" s="395"/>
      <c r="H28" s="533"/>
      <c r="I28" s="532"/>
      <c r="J28" s="395"/>
      <c r="K28" s="533"/>
    </row>
    <row r="29" spans="1:11" ht="19.5" customHeight="1">
      <c r="A29" s="965"/>
      <c r="B29" s="108"/>
      <c r="C29" s="532"/>
      <c r="D29" s="395"/>
      <c r="E29" s="533"/>
      <c r="F29" s="532"/>
      <c r="G29" s="395"/>
      <c r="H29" s="533"/>
      <c r="I29" s="532"/>
      <c r="J29" s="395"/>
      <c r="K29" s="533"/>
    </row>
    <row r="30" spans="1:11" ht="19.5" customHeight="1">
      <c r="A30" s="965"/>
      <c r="B30" s="108"/>
      <c r="C30" s="532"/>
      <c r="D30" s="395"/>
      <c r="E30" s="533"/>
      <c r="F30" s="532"/>
      <c r="G30" s="395"/>
      <c r="H30" s="533"/>
      <c r="I30" s="532"/>
      <c r="J30" s="395"/>
      <c r="K30" s="533"/>
    </row>
    <row r="31" spans="1:11" ht="19.5" customHeight="1" thickBot="1">
      <c r="A31" s="965"/>
      <c r="B31" s="108"/>
      <c r="C31" s="532"/>
      <c r="D31" s="395"/>
      <c r="E31" s="533"/>
      <c r="F31" s="532"/>
      <c r="G31" s="395"/>
      <c r="H31" s="533"/>
      <c r="I31" s="532"/>
      <c r="J31" s="395"/>
      <c r="K31" s="533"/>
    </row>
    <row r="32" spans="1:11" ht="19.5" customHeight="1" thickBot="1">
      <c r="A32" s="966"/>
      <c r="B32" s="84" t="s">
        <v>201</v>
      </c>
      <c r="C32" s="534">
        <f>SUM(C25:C31)</f>
        <v>0</v>
      </c>
      <c r="D32" s="535"/>
      <c r="E32" s="536">
        <f>SUM(E25:E31)</f>
        <v>0</v>
      </c>
      <c r="F32" s="534">
        <f>SUM(F25:F31)</f>
        <v>0</v>
      </c>
      <c r="G32" s="535"/>
      <c r="H32" s="536">
        <f>SUM(H25:H31)</f>
        <v>0</v>
      </c>
      <c r="I32" s="534">
        <f>SUM(I25:I31)</f>
        <v>0</v>
      </c>
      <c r="J32" s="535"/>
      <c r="K32" s="536">
        <f>SUM(K25:K31)</f>
        <v>0</v>
      </c>
    </row>
    <row r="33" spans="1:11" ht="19.5" customHeight="1">
      <c r="A33" s="30"/>
      <c r="B33" s="31"/>
      <c r="C33" s="32"/>
      <c r="D33" s="32"/>
      <c r="E33" s="32"/>
      <c r="F33" s="32"/>
      <c r="G33" s="32"/>
      <c r="H33" s="32"/>
      <c r="I33" s="32"/>
      <c r="J33" s="32"/>
      <c r="K33" s="33"/>
    </row>
    <row r="34" spans="1:11" ht="19.5" customHeight="1" hidden="1">
      <c r="A34" s="964" t="s">
        <v>242</v>
      </c>
      <c r="B34" s="107"/>
      <c r="C34" s="100"/>
      <c r="D34" s="98"/>
      <c r="E34" s="99"/>
      <c r="F34" s="100"/>
      <c r="G34" s="98"/>
      <c r="H34" s="99"/>
      <c r="I34" s="100"/>
      <c r="J34" s="98"/>
      <c r="K34" s="99"/>
    </row>
    <row r="35" spans="1:11" ht="19.5" customHeight="1" hidden="1">
      <c r="A35" s="965"/>
      <c r="B35" s="111"/>
      <c r="C35" s="103"/>
      <c r="D35" s="101"/>
      <c r="E35" s="102"/>
      <c r="F35" s="103"/>
      <c r="G35" s="101"/>
      <c r="H35" s="102"/>
      <c r="I35" s="103"/>
      <c r="J35" s="101"/>
      <c r="K35" s="102"/>
    </row>
    <row r="36" spans="1:11" ht="19.5" customHeight="1" hidden="1">
      <c r="A36" s="965"/>
      <c r="B36" s="108"/>
      <c r="C36" s="103"/>
      <c r="D36" s="101"/>
      <c r="E36" s="102"/>
      <c r="F36" s="103"/>
      <c r="G36" s="101"/>
      <c r="H36" s="102"/>
      <c r="I36" s="103"/>
      <c r="J36" s="101"/>
      <c r="K36" s="102"/>
    </row>
    <row r="37" spans="1:11" ht="19.5" customHeight="1" hidden="1">
      <c r="A37" s="965"/>
      <c r="B37" s="108"/>
      <c r="C37" s="103"/>
      <c r="D37" s="101"/>
      <c r="E37" s="102"/>
      <c r="F37" s="103"/>
      <c r="G37" s="101"/>
      <c r="H37" s="102"/>
      <c r="I37" s="103"/>
      <c r="J37" s="101"/>
      <c r="K37" s="102"/>
    </row>
    <row r="38" spans="1:11" ht="19.5" customHeight="1" hidden="1">
      <c r="A38" s="965"/>
      <c r="B38" s="109"/>
      <c r="C38" s="104"/>
      <c r="D38" s="105"/>
      <c r="E38" s="106"/>
      <c r="F38" s="103"/>
      <c r="G38" s="101"/>
      <c r="H38" s="102"/>
      <c r="I38" s="103"/>
      <c r="J38" s="101"/>
      <c r="K38" s="102"/>
    </row>
    <row r="39" spans="1:11" ht="19.5" customHeight="1" hidden="1">
      <c r="A39" s="966"/>
      <c r="B39" s="84" t="s">
        <v>201</v>
      </c>
      <c r="C39" s="112">
        <f>SUM(C34:C38)</f>
        <v>0</v>
      </c>
      <c r="D39" s="113"/>
      <c r="E39" s="122">
        <f>SUM(E34:E38)</f>
        <v>0</v>
      </c>
      <c r="F39" s="112">
        <f>SUM(F34:F38)</f>
        <v>0</v>
      </c>
      <c r="G39" s="113"/>
      <c r="H39" s="122">
        <f>SUM(H34:H38)</f>
        <v>0</v>
      </c>
      <c r="I39" s="112">
        <f>SUM(I34:I38)</f>
        <v>0</v>
      </c>
      <c r="J39" s="113"/>
      <c r="K39" s="122">
        <f>SUM(K34:K38)</f>
        <v>0</v>
      </c>
    </row>
    <row r="40" spans="1:11" ht="19.5" customHeight="1" thickBot="1">
      <c r="A40" s="30"/>
      <c r="B40" s="31"/>
      <c r="C40" s="32"/>
      <c r="D40" s="32"/>
      <c r="E40" s="32"/>
      <c r="F40" s="32"/>
      <c r="G40" s="32"/>
      <c r="H40" s="32"/>
      <c r="I40" s="32"/>
      <c r="J40" s="32"/>
      <c r="K40" s="33"/>
    </row>
    <row r="41" spans="1:11" ht="19.5" customHeight="1">
      <c r="A41" s="964" t="s">
        <v>243</v>
      </c>
      <c r="B41" s="107"/>
      <c r="C41" s="394"/>
      <c r="D41" s="531"/>
      <c r="E41" s="393"/>
      <c r="F41" s="394"/>
      <c r="G41" s="531"/>
      <c r="H41" s="393"/>
      <c r="I41" s="394"/>
      <c r="J41" s="531"/>
      <c r="K41" s="393"/>
    </row>
    <row r="42" spans="1:11" ht="19.5" customHeight="1">
      <c r="A42" s="965"/>
      <c r="B42" s="108"/>
      <c r="C42" s="532"/>
      <c r="D42" s="395"/>
      <c r="E42" s="533"/>
      <c r="F42" s="532"/>
      <c r="G42" s="395"/>
      <c r="H42" s="533"/>
      <c r="I42" s="532"/>
      <c r="J42" s="395"/>
      <c r="K42" s="533"/>
    </row>
    <row r="43" spans="1:11" ht="19.5" customHeight="1">
      <c r="A43" s="965"/>
      <c r="B43" s="108"/>
      <c r="C43" s="532"/>
      <c r="D43" s="395"/>
      <c r="E43" s="533"/>
      <c r="F43" s="532"/>
      <c r="G43" s="395"/>
      <c r="H43" s="533"/>
      <c r="I43" s="532"/>
      <c r="J43" s="395"/>
      <c r="K43" s="533"/>
    </row>
    <row r="44" spans="1:11" ht="19.5" customHeight="1">
      <c r="A44" s="965"/>
      <c r="B44" s="108"/>
      <c r="C44" s="532"/>
      <c r="D44" s="395"/>
      <c r="E44" s="533"/>
      <c r="F44" s="532"/>
      <c r="G44" s="395"/>
      <c r="H44" s="533"/>
      <c r="I44" s="532"/>
      <c r="J44" s="395"/>
      <c r="K44" s="533"/>
    </row>
    <row r="45" spans="1:11" ht="19.5" customHeight="1" thickBot="1">
      <c r="A45" s="965"/>
      <c r="B45" s="109"/>
      <c r="C45" s="537"/>
      <c r="D45" s="538"/>
      <c r="E45" s="539"/>
      <c r="F45" s="532"/>
      <c r="G45" s="395"/>
      <c r="H45" s="533"/>
      <c r="I45" s="532"/>
      <c r="J45" s="395"/>
      <c r="K45" s="533"/>
    </row>
    <row r="46" spans="1:11" ht="19.5" customHeight="1" thickBot="1">
      <c r="A46" s="966"/>
      <c r="B46" s="84" t="s">
        <v>201</v>
      </c>
      <c r="C46" s="534">
        <f>SUM(C41:C45)</f>
        <v>0</v>
      </c>
      <c r="D46" s="535"/>
      <c r="E46" s="536">
        <f>SUM(E41:E45)</f>
        <v>0</v>
      </c>
      <c r="F46" s="534">
        <f>SUM(F41:F45)</f>
        <v>0</v>
      </c>
      <c r="G46" s="535"/>
      <c r="H46" s="536">
        <f>SUM(H41:H45)</f>
        <v>0</v>
      </c>
      <c r="I46" s="534">
        <f>SUM(I41:I45)</f>
        <v>0</v>
      </c>
      <c r="J46" s="535"/>
      <c r="K46" s="536">
        <f>SUM(K41:K45)</f>
        <v>0</v>
      </c>
    </row>
    <row r="47" spans="1:11" ht="19.5" customHeight="1" thickBot="1">
      <c r="A47" s="30"/>
      <c r="B47" s="31"/>
      <c r="C47" s="32"/>
      <c r="D47" s="32"/>
      <c r="E47" s="32"/>
      <c r="F47" s="32"/>
      <c r="G47" s="32"/>
      <c r="H47" s="32"/>
      <c r="I47" s="32"/>
      <c r="J47" s="32"/>
      <c r="K47" s="33"/>
    </row>
    <row r="48" spans="1:11" ht="19.5" customHeight="1" hidden="1">
      <c r="A48" s="964" t="s">
        <v>244</v>
      </c>
      <c r="B48" s="107"/>
      <c r="C48" s="100"/>
      <c r="D48" s="98"/>
      <c r="E48" s="99"/>
      <c r="F48" s="100"/>
      <c r="G48" s="98"/>
      <c r="H48" s="99"/>
      <c r="I48" s="100"/>
      <c r="J48" s="98"/>
      <c r="K48" s="99"/>
    </row>
    <row r="49" spans="1:11" ht="19.5" customHeight="1" hidden="1">
      <c r="A49" s="965"/>
      <c r="B49" s="111"/>
      <c r="C49" s="103"/>
      <c r="D49" s="101"/>
      <c r="E49" s="102"/>
      <c r="F49" s="103"/>
      <c r="G49" s="101"/>
      <c r="H49" s="102"/>
      <c r="I49" s="103"/>
      <c r="J49" s="101"/>
      <c r="K49" s="102"/>
    </row>
    <row r="50" spans="1:11" ht="19.5" customHeight="1" hidden="1">
      <c r="A50" s="965"/>
      <c r="B50" s="108"/>
      <c r="C50" s="103"/>
      <c r="D50" s="101"/>
      <c r="E50" s="102"/>
      <c r="F50" s="103"/>
      <c r="G50" s="101"/>
      <c r="H50" s="102"/>
      <c r="I50" s="103"/>
      <c r="J50" s="101"/>
      <c r="K50" s="102"/>
    </row>
    <row r="51" spans="1:11" ht="19.5" customHeight="1" hidden="1">
      <c r="A51" s="965"/>
      <c r="B51" s="108"/>
      <c r="C51" s="103"/>
      <c r="D51" s="101"/>
      <c r="E51" s="102"/>
      <c r="F51" s="103"/>
      <c r="G51" s="101"/>
      <c r="H51" s="102"/>
      <c r="I51" s="103"/>
      <c r="J51" s="101"/>
      <c r="K51" s="102"/>
    </row>
    <row r="52" spans="1:11" ht="19.5" customHeight="1" hidden="1" thickBot="1">
      <c r="A52" s="965"/>
      <c r="B52" s="109"/>
      <c r="C52" s="104"/>
      <c r="D52" s="105"/>
      <c r="E52" s="106"/>
      <c r="F52" s="103"/>
      <c r="G52" s="101"/>
      <c r="H52" s="102"/>
      <c r="I52" s="103"/>
      <c r="J52" s="101"/>
      <c r="K52" s="102"/>
    </row>
    <row r="53" spans="1:11" ht="19.5" customHeight="1" hidden="1" thickBot="1">
      <c r="A53" s="966"/>
      <c r="B53" s="84" t="s">
        <v>201</v>
      </c>
      <c r="C53" s="112">
        <f>SUM(C48:C52)</f>
        <v>0</v>
      </c>
      <c r="D53" s="113"/>
      <c r="E53" s="122">
        <f>SUM(E48:E52)</f>
        <v>0</v>
      </c>
      <c r="F53" s="112">
        <f>SUM(F48:F52)</f>
        <v>0</v>
      </c>
      <c r="G53" s="113"/>
      <c r="H53" s="122">
        <f>SUM(H48:H52)</f>
        <v>0</v>
      </c>
      <c r="I53" s="112">
        <f>SUM(I48:I52)</f>
        <v>0</v>
      </c>
      <c r="J53" s="113"/>
      <c r="K53" s="122">
        <f>SUM(K48:K52)</f>
        <v>0</v>
      </c>
    </row>
    <row r="54" spans="1:11" ht="19.5" customHeight="1" hidden="1" thickBot="1">
      <c r="A54" s="30"/>
      <c r="B54" s="31"/>
      <c r="C54" s="32"/>
      <c r="D54" s="32"/>
      <c r="E54" s="32"/>
      <c r="F54" s="32"/>
      <c r="G54" s="32"/>
      <c r="H54" s="32"/>
      <c r="I54" s="32"/>
      <c r="J54" s="32"/>
      <c r="K54" s="33"/>
    </row>
    <row r="55" spans="1:11" ht="19.5" customHeight="1" hidden="1">
      <c r="A55" s="964" t="s">
        <v>245</v>
      </c>
      <c r="B55" s="107"/>
      <c r="C55" s="100"/>
      <c r="D55" s="98"/>
      <c r="E55" s="99"/>
      <c r="F55" s="100"/>
      <c r="G55" s="98"/>
      <c r="H55" s="99"/>
      <c r="I55" s="100"/>
      <c r="J55" s="98"/>
      <c r="K55" s="99"/>
    </row>
    <row r="56" spans="1:11" ht="19.5" customHeight="1" hidden="1">
      <c r="A56" s="965"/>
      <c r="B56" s="111"/>
      <c r="C56" s="103"/>
      <c r="D56" s="101"/>
      <c r="E56" s="102"/>
      <c r="F56" s="103"/>
      <c r="G56" s="101"/>
      <c r="H56" s="102"/>
      <c r="I56" s="103"/>
      <c r="J56" s="101"/>
      <c r="K56" s="102"/>
    </row>
    <row r="57" spans="1:11" ht="19.5" customHeight="1" hidden="1">
      <c r="A57" s="965"/>
      <c r="B57" s="111"/>
      <c r="C57" s="103"/>
      <c r="D57" s="101"/>
      <c r="E57" s="102"/>
      <c r="F57" s="103"/>
      <c r="G57" s="101"/>
      <c r="H57" s="102"/>
      <c r="I57" s="103"/>
      <c r="J57" s="101"/>
      <c r="K57" s="102"/>
    </row>
    <row r="58" spans="1:11" ht="19.5" customHeight="1" hidden="1">
      <c r="A58" s="965"/>
      <c r="B58" s="108"/>
      <c r="C58" s="103"/>
      <c r="D58" s="101"/>
      <c r="E58" s="102"/>
      <c r="F58" s="103"/>
      <c r="G58" s="101"/>
      <c r="H58" s="102"/>
      <c r="I58" s="103"/>
      <c r="J58" s="101"/>
      <c r="K58" s="102"/>
    </row>
    <row r="59" spans="1:11" ht="19.5" customHeight="1" hidden="1">
      <c r="A59" s="965"/>
      <c r="B59" s="108"/>
      <c r="C59" s="103"/>
      <c r="D59" s="101"/>
      <c r="E59" s="102"/>
      <c r="F59" s="103"/>
      <c r="G59" s="101"/>
      <c r="H59" s="102"/>
      <c r="I59" s="103"/>
      <c r="J59" s="101"/>
      <c r="K59" s="102"/>
    </row>
    <row r="60" spans="1:11" ht="19.5" customHeight="1" hidden="1">
      <c r="A60" s="965"/>
      <c r="B60" s="109"/>
      <c r="C60" s="104"/>
      <c r="D60" s="105"/>
      <c r="E60" s="106"/>
      <c r="F60" s="103"/>
      <c r="G60" s="101"/>
      <c r="H60" s="102"/>
      <c r="I60" s="103"/>
      <c r="J60" s="101"/>
      <c r="K60" s="102"/>
    </row>
    <row r="61" spans="1:11" ht="19.5" customHeight="1" hidden="1">
      <c r="A61" s="966"/>
      <c r="B61" s="84" t="s">
        <v>201</v>
      </c>
      <c r="C61" s="112">
        <f>SUM(C55:C60)</f>
        <v>0</v>
      </c>
      <c r="D61" s="113"/>
      <c r="E61" s="122">
        <f>SUM(E55:E60)</f>
        <v>0</v>
      </c>
      <c r="F61" s="112">
        <f>SUM(F55:F60)</f>
        <v>0</v>
      </c>
      <c r="G61" s="113"/>
      <c r="H61" s="122">
        <f>SUM(H55:H60)</f>
        <v>0</v>
      </c>
      <c r="I61" s="112">
        <f>SUM(I55:I60)</f>
        <v>0</v>
      </c>
      <c r="J61" s="113"/>
      <c r="K61" s="122">
        <f>SUM(K55:K60)</f>
        <v>0</v>
      </c>
    </row>
    <row r="62" spans="1:11" ht="19.5" customHeight="1" hidden="1">
      <c r="A62" s="30"/>
      <c r="B62" s="31"/>
      <c r="C62" s="32"/>
      <c r="D62" s="32"/>
      <c r="E62" s="32"/>
      <c r="F62" s="32"/>
      <c r="G62" s="32"/>
      <c r="H62" s="32"/>
      <c r="I62" s="32"/>
      <c r="J62" s="32"/>
      <c r="K62" s="33"/>
    </row>
    <row r="63" spans="1:11" ht="19.5" customHeight="1" hidden="1">
      <c r="A63" s="964" t="s">
        <v>246</v>
      </c>
      <c r="B63" s="107"/>
      <c r="C63" s="100"/>
      <c r="D63" s="98"/>
      <c r="E63" s="99"/>
      <c r="F63" s="100"/>
      <c r="G63" s="98"/>
      <c r="H63" s="99"/>
      <c r="I63" s="100"/>
      <c r="J63" s="98"/>
      <c r="K63" s="99"/>
    </row>
    <row r="64" spans="1:11" ht="19.5" customHeight="1" hidden="1" thickBot="1">
      <c r="A64" s="965"/>
      <c r="B64" s="111"/>
      <c r="C64" s="103"/>
      <c r="D64" s="101"/>
      <c r="E64" s="102"/>
      <c r="F64" s="103"/>
      <c r="G64" s="101"/>
      <c r="H64" s="102"/>
      <c r="I64" s="103"/>
      <c r="J64" s="101"/>
      <c r="K64" s="102"/>
    </row>
    <row r="65" spans="1:11" ht="19.5" customHeight="1" hidden="1" thickBot="1">
      <c r="A65" s="965"/>
      <c r="B65" s="111"/>
      <c r="C65" s="103"/>
      <c r="D65" s="101"/>
      <c r="E65" s="102"/>
      <c r="F65" s="103"/>
      <c r="G65" s="101"/>
      <c r="H65" s="102"/>
      <c r="I65" s="103"/>
      <c r="J65" s="101"/>
      <c r="K65" s="102"/>
    </row>
    <row r="66" spans="1:11" ht="19.5" customHeight="1" hidden="1">
      <c r="A66" s="965"/>
      <c r="B66" s="108"/>
      <c r="C66" s="103"/>
      <c r="D66" s="101"/>
      <c r="E66" s="102"/>
      <c r="F66" s="103"/>
      <c r="G66" s="101"/>
      <c r="H66" s="102"/>
      <c r="I66" s="103"/>
      <c r="J66" s="101"/>
      <c r="K66" s="102"/>
    </row>
    <row r="67" spans="1:11" ht="19.5" customHeight="1" hidden="1" thickBot="1">
      <c r="A67" s="965"/>
      <c r="B67" s="108"/>
      <c r="C67" s="103"/>
      <c r="D67" s="101"/>
      <c r="E67" s="102"/>
      <c r="F67" s="103"/>
      <c r="G67" s="101"/>
      <c r="H67" s="102"/>
      <c r="I67" s="103"/>
      <c r="J67" s="101"/>
      <c r="K67" s="102"/>
    </row>
    <row r="68" spans="1:11" ht="19.5" customHeight="1" hidden="1" thickBot="1">
      <c r="A68" s="965"/>
      <c r="B68" s="109"/>
      <c r="C68" s="104"/>
      <c r="D68" s="105"/>
      <c r="E68" s="106"/>
      <c r="F68" s="103"/>
      <c r="G68" s="101"/>
      <c r="H68" s="102"/>
      <c r="I68" s="103"/>
      <c r="J68" s="101"/>
      <c r="K68" s="102"/>
    </row>
    <row r="69" spans="1:11" ht="19.5" customHeight="1" hidden="1">
      <c r="A69" s="966"/>
      <c r="B69" s="84" t="s">
        <v>201</v>
      </c>
      <c r="C69" s="112">
        <f>SUM(C63:C68)</f>
        <v>0</v>
      </c>
      <c r="D69" s="113"/>
      <c r="E69" s="122">
        <f>SUM(E63:E68)</f>
        <v>0</v>
      </c>
      <c r="F69" s="112">
        <f>SUM(F63:F68)</f>
        <v>0</v>
      </c>
      <c r="G69" s="113"/>
      <c r="H69" s="122">
        <f>SUM(H63:H68)</f>
        <v>0</v>
      </c>
      <c r="I69" s="112">
        <f>SUM(I63:I68)</f>
        <v>0</v>
      </c>
      <c r="J69" s="113"/>
      <c r="K69" s="122">
        <f>SUM(K63:K68)</f>
        <v>0</v>
      </c>
    </row>
    <row r="70" spans="1:11" ht="19.5" customHeight="1" thickBot="1">
      <c r="A70" s="980" t="s">
        <v>84</v>
      </c>
      <c r="B70" s="981"/>
      <c r="C70" s="116">
        <f>C32+C39+C46+C53+C61+C69</f>
        <v>0</v>
      </c>
      <c r="D70" s="117"/>
      <c r="E70" s="118">
        <f>E32+E39+E46+E53+E61+E69</f>
        <v>0</v>
      </c>
      <c r="F70" s="116">
        <f>F32+F39+F46+F53+F61+F69</f>
        <v>0</v>
      </c>
      <c r="G70" s="117"/>
      <c r="H70" s="118">
        <f>H32+H39+H46+H53+H61+H69</f>
        <v>0</v>
      </c>
      <c r="I70" s="116">
        <f>I32+I39+I46+I53+I61+I69</f>
        <v>0</v>
      </c>
      <c r="J70" s="117"/>
      <c r="K70" s="119">
        <f>K32+K39+K46+K53+K61+K69</f>
        <v>0</v>
      </c>
    </row>
    <row r="71" spans="1:11" ht="19.5" customHeight="1" thickBot="1">
      <c r="A71" s="30"/>
      <c r="B71" s="31"/>
      <c r="C71" s="32"/>
      <c r="D71" s="32"/>
      <c r="E71" s="32"/>
      <c r="F71" s="32"/>
      <c r="G71" s="32"/>
      <c r="H71" s="32"/>
      <c r="I71" s="32"/>
      <c r="J71" s="32"/>
      <c r="K71" s="33"/>
    </row>
    <row r="72" spans="1:11" ht="19.5" customHeight="1" thickBot="1">
      <c r="A72" s="982" t="s">
        <v>193</v>
      </c>
      <c r="B72" s="983"/>
      <c r="C72" s="984"/>
      <c r="D72" s="984"/>
      <c r="E72" s="984"/>
      <c r="F72" s="984"/>
      <c r="G72" s="984"/>
      <c r="H72" s="984"/>
      <c r="I72" s="984"/>
      <c r="J72" s="984"/>
      <c r="K72" s="985"/>
    </row>
    <row r="73" spans="1:11" ht="19.5" customHeight="1">
      <c r="A73" s="964" t="s">
        <v>247</v>
      </c>
      <c r="B73" s="330"/>
      <c r="C73" s="394"/>
      <c r="D73" s="531"/>
      <c r="E73" s="393"/>
      <c r="F73" s="394"/>
      <c r="G73" s="531"/>
      <c r="H73" s="393"/>
      <c r="I73" s="394"/>
      <c r="J73" s="531"/>
      <c r="K73" s="393"/>
    </row>
    <row r="74" spans="1:11" ht="19.5" customHeight="1">
      <c r="A74" s="965"/>
      <c r="B74" s="331"/>
      <c r="C74" s="540"/>
      <c r="D74" s="541"/>
      <c r="E74" s="542"/>
      <c r="F74" s="540"/>
      <c r="G74" s="541"/>
      <c r="H74" s="542"/>
      <c r="I74" s="540"/>
      <c r="J74" s="541"/>
      <c r="K74" s="542"/>
    </row>
    <row r="75" spans="1:11" ht="19.5" customHeight="1">
      <c r="A75" s="965"/>
      <c r="B75" s="331"/>
      <c r="C75" s="532"/>
      <c r="D75" s="395"/>
      <c r="E75" s="533"/>
      <c r="F75" s="532"/>
      <c r="G75" s="395"/>
      <c r="H75" s="533"/>
      <c r="I75" s="532"/>
      <c r="J75" s="395"/>
      <c r="K75" s="533"/>
    </row>
    <row r="76" spans="1:11" ht="19.5" customHeight="1">
      <c r="A76" s="965"/>
      <c r="B76" s="331"/>
      <c r="C76" s="532"/>
      <c r="D76" s="395"/>
      <c r="E76" s="533"/>
      <c r="F76" s="532"/>
      <c r="G76" s="395"/>
      <c r="H76" s="533"/>
      <c r="I76" s="532"/>
      <c r="J76" s="395"/>
      <c r="K76" s="533"/>
    </row>
    <row r="77" spans="1:11" ht="19.5" customHeight="1">
      <c r="A77" s="965"/>
      <c r="B77" s="331"/>
      <c r="C77" s="532"/>
      <c r="D77" s="395"/>
      <c r="E77" s="533"/>
      <c r="F77" s="532"/>
      <c r="G77" s="395"/>
      <c r="H77" s="533"/>
      <c r="I77" s="532"/>
      <c r="J77" s="395"/>
      <c r="K77" s="533"/>
    </row>
    <row r="78" spans="1:11" ht="19.5" customHeight="1">
      <c r="A78" s="965"/>
      <c r="B78" s="332"/>
      <c r="C78" s="532"/>
      <c r="D78" s="395"/>
      <c r="E78" s="533"/>
      <c r="F78" s="532"/>
      <c r="G78" s="395"/>
      <c r="H78" s="533"/>
      <c r="I78" s="532"/>
      <c r="J78" s="395"/>
      <c r="K78" s="533"/>
    </row>
    <row r="79" spans="1:11" ht="19.5" customHeight="1" thickBot="1">
      <c r="A79" s="965"/>
      <c r="B79" s="332"/>
      <c r="C79" s="532"/>
      <c r="D79" s="395"/>
      <c r="E79" s="533"/>
      <c r="F79" s="532"/>
      <c r="G79" s="395"/>
      <c r="H79" s="533"/>
      <c r="I79" s="532"/>
      <c r="J79" s="395"/>
      <c r="K79" s="533"/>
    </row>
    <row r="80" spans="1:11" ht="19.5" customHeight="1" thickBot="1">
      <c r="A80" s="966"/>
      <c r="B80" s="84" t="s">
        <v>201</v>
      </c>
      <c r="C80" s="534">
        <f>SUM(C73:C79)</f>
        <v>0</v>
      </c>
      <c r="D80" s="535"/>
      <c r="E80" s="536">
        <f>SUM(E73:E79)</f>
        <v>0</v>
      </c>
      <c r="F80" s="534">
        <f>SUM(F73:F79)</f>
        <v>0</v>
      </c>
      <c r="G80" s="535"/>
      <c r="H80" s="536">
        <f>SUM(H73:H79)</f>
        <v>0</v>
      </c>
      <c r="I80" s="534">
        <f>SUM(I73:I79)</f>
        <v>0</v>
      </c>
      <c r="J80" s="535"/>
      <c r="K80" s="536">
        <f>SUM(K73:K79)</f>
        <v>0</v>
      </c>
    </row>
    <row r="81" spans="1:11" ht="19.5" customHeight="1" thickBot="1">
      <c r="A81" s="30"/>
      <c r="B81" s="31"/>
      <c r="C81" s="32"/>
      <c r="D81" s="32"/>
      <c r="E81" s="32"/>
      <c r="F81" s="32"/>
      <c r="G81" s="32"/>
      <c r="H81" s="32"/>
      <c r="I81" s="32"/>
      <c r="J81" s="32"/>
      <c r="K81" s="33"/>
    </row>
    <row r="82" spans="1:11" ht="19.5" customHeight="1">
      <c r="A82" s="964" t="s">
        <v>248</v>
      </c>
      <c r="B82" s="57"/>
      <c r="C82" s="394"/>
      <c r="D82" s="531"/>
      <c r="E82" s="393"/>
      <c r="F82" s="394"/>
      <c r="G82" s="531"/>
      <c r="H82" s="393"/>
      <c r="I82" s="394"/>
      <c r="J82" s="531"/>
      <c r="K82" s="393"/>
    </row>
    <row r="83" spans="1:11" ht="19.5" customHeight="1">
      <c r="A83" s="965"/>
      <c r="B83" s="111"/>
      <c r="C83" s="540"/>
      <c r="D83" s="541"/>
      <c r="E83" s="542"/>
      <c r="F83" s="540"/>
      <c r="G83" s="541"/>
      <c r="H83" s="542"/>
      <c r="I83" s="540"/>
      <c r="J83" s="541"/>
      <c r="K83" s="542"/>
    </row>
    <row r="84" spans="1:11" ht="19.5" customHeight="1">
      <c r="A84" s="965"/>
      <c r="B84" s="111"/>
      <c r="C84" s="540"/>
      <c r="D84" s="541"/>
      <c r="E84" s="542"/>
      <c r="F84" s="540"/>
      <c r="G84" s="541"/>
      <c r="H84" s="542"/>
      <c r="I84" s="540"/>
      <c r="J84" s="541"/>
      <c r="K84" s="542"/>
    </row>
    <row r="85" spans="1:11" ht="19.5" customHeight="1">
      <c r="A85" s="965"/>
      <c r="B85" s="109"/>
      <c r="C85" s="532"/>
      <c r="D85" s="395"/>
      <c r="E85" s="533"/>
      <c r="F85" s="532"/>
      <c r="G85" s="395"/>
      <c r="H85" s="533"/>
      <c r="I85" s="532"/>
      <c r="J85" s="395"/>
      <c r="K85" s="533"/>
    </row>
    <row r="86" spans="1:11" ht="19.5" customHeight="1">
      <c r="A86" s="965"/>
      <c r="B86" s="109"/>
      <c r="C86" s="537"/>
      <c r="D86" s="538"/>
      <c r="E86" s="539"/>
      <c r="F86" s="532"/>
      <c r="G86" s="538"/>
      <c r="H86" s="533"/>
      <c r="I86" s="532"/>
      <c r="J86" s="538"/>
      <c r="K86" s="533"/>
    </row>
    <row r="87" spans="1:11" ht="19.5" customHeight="1" thickBot="1">
      <c r="A87" s="965"/>
      <c r="B87" s="109"/>
      <c r="C87" s="537"/>
      <c r="D87" s="538"/>
      <c r="E87" s="539"/>
      <c r="F87" s="532"/>
      <c r="G87" s="538"/>
      <c r="H87" s="533"/>
      <c r="I87" s="532"/>
      <c r="J87" s="538"/>
      <c r="K87" s="533"/>
    </row>
    <row r="88" spans="1:11" ht="19.5" customHeight="1" thickBot="1">
      <c r="A88" s="966"/>
      <c r="B88" s="84" t="s">
        <v>201</v>
      </c>
      <c r="C88" s="534">
        <f>SUM(C82:C87)</f>
        <v>0</v>
      </c>
      <c r="D88" s="535"/>
      <c r="E88" s="536">
        <f>SUM(E82:E87)</f>
        <v>0</v>
      </c>
      <c r="F88" s="534">
        <f>SUM(F82:F87)</f>
        <v>0</v>
      </c>
      <c r="G88" s="535"/>
      <c r="H88" s="536">
        <f>SUM(H82:H87)</f>
        <v>0</v>
      </c>
      <c r="I88" s="534">
        <f>SUM(I82:I87)</f>
        <v>0</v>
      </c>
      <c r="J88" s="535"/>
      <c r="K88" s="536">
        <f>SUM(K82:K87)</f>
        <v>0</v>
      </c>
    </row>
    <row r="89" spans="1:11" ht="19.5" customHeight="1">
      <c r="A89" s="30"/>
      <c r="B89" s="31"/>
      <c r="C89" s="32"/>
      <c r="D89" s="32"/>
      <c r="E89" s="32"/>
      <c r="F89" s="32"/>
      <c r="G89" s="32"/>
      <c r="H89" s="32"/>
      <c r="I89" s="32"/>
      <c r="J89" s="32"/>
      <c r="K89" s="33"/>
    </row>
    <row r="90" spans="1:11" ht="19.5" customHeight="1" hidden="1">
      <c r="A90" s="964" t="s">
        <v>249</v>
      </c>
      <c r="B90" s="57"/>
      <c r="C90" s="100"/>
      <c r="D90" s="98"/>
      <c r="E90" s="99"/>
      <c r="F90" s="100"/>
      <c r="G90" s="98"/>
      <c r="H90" s="99"/>
      <c r="I90" s="100"/>
      <c r="J90" s="98"/>
      <c r="K90" s="99"/>
    </row>
    <row r="91" spans="1:11" ht="19.5" customHeight="1" hidden="1">
      <c r="A91" s="965"/>
      <c r="B91" s="58"/>
      <c r="C91" s="103"/>
      <c r="D91" s="101"/>
      <c r="E91" s="102"/>
      <c r="F91" s="103"/>
      <c r="G91" s="101"/>
      <c r="H91" s="102"/>
      <c r="I91" s="103"/>
      <c r="J91" s="101"/>
      <c r="K91" s="102"/>
    </row>
    <row r="92" spans="1:11" ht="19.5" customHeight="1" hidden="1">
      <c r="A92" s="965"/>
      <c r="B92" s="58"/>
      <c r="C92" s="103"/>
      <c r="D92" s="101"/>
      <c r="E92" s="102"/>
      <c r="F92" s="103"/>
      <c r="G92" s="101"/>
      <c r="H92" s="102"/>
      <c r="I92" s="103"/>
      <c r="J92" s="101"/>
      <c r="K92" s="102"/>
    </row>
    <row r="93" spans="1:11" ht="19.5" customHeight="1" hidden="1">
      <c r="A93" s="965"/>
      <c r="B93" s="58"/>
      <c r="C93" s="103"/>
      <c r="D93" s="101"/>
      <c r="E93" s="102"/>
      <c r="F93" s="103"/>
      <c r="G93" s="101"/>
      <c r="H93" s="102"/>
      <c r="I93" s="103"/>
      <c r="J93" s="101"/>
      <c r="K93" s="93"/>
    </row>
    <row r="94" spans="1:11" ht="19.5" customHeight="1" hidden="1">
      <c r="A94" s="965"/>
      <c r="B94" s="58"/>
      <c r="C94" s="103"/>
      <c r="D94" s="101"/>
      <c r="E94" s="102"/>
      <c r="F94" s="103"/>
      <c r="G94" s="101"/>
      <c r="H94" s="102"/>
      <c r="I94" s="103"/>
      <c r="J94" s="101"/>
      <c r="K94" s="93"/>
    </row>
    <row r="95" spans="1:11" ht="19.5" customHeight="1" hidden="1">
      <c r="A95" s="965"/>
      <c r="B95" s="58"/>
      <c r="C95" s="103"/>
      <c r="D95" s="101"/>
      <c r="E95" s="102"/>
      <c r="F95" s="103"/>
      <c r="G95" s="101"/>
      <c r="H95" s="102"/>
      <c r="I95" s="103"/>
      <c r="J95" s="101"/>
      <c r="K95" s="102"/>
    </row>
    <row r="96" spans="1:11" ht="19.5" customHeight="1" hidden="1">
      <c r="A96" s="966"/>
      <c r="B96" s="84" t="s">
        <v>201</v>
      </c>
      <c r="C96" s="112">
        <f>SUM(C90:C95)</f>
        <v>0</v>
      </c>
      <c r="D96" s="113"/>
      <c r="E96" s="122">
        <f>SUM(E90:E95)</f>
        <v>0</v>
      </c>
      <c r="F96" s="112">
        <f>SUM(F90:F95)</f>
        <v>0</v>
      </c>
      <c r="G96" s="113"/>
      <c r="H96" s="122">
        <f>SUM(H90:H95)</f>
        <v>0</v>
      </c>
      <c r="I96" s="112">
        <f>SUM(I90:I95)</f>
        <v>0</v>
      </c>
      <c r="J96" s="113"/>
      <c r="K96" s="122">
        <f>SUM(K90:K95)</f>
        <v>0</v>
      </c>
    </row>
    <row r="97" spans="1:11" ht="19.5" customHeight="1" thickBot="1">
      <c r="A97" s="30"/>
      <c r="B97" s="31"/>
      <c r="C97" s="32"/>
      <c r="D97" s="32"/>
      <c r="E97" s="32"/>
      <c r="F97" s="32"/>
      <c r="G97" s="32"/>
      <c r="H97" s="32"/>
      <c r="I97" s="32"/>
      <c r="J97" s="32"/>
      <c r="K97" s="33"/>
    </row>
    <row r="98" spans="1:11" ht="19.5" customHeight="1">
      <c r="A98" s="964" t="s">
        <v>250</v>
      </c>
      <c r="B98" s="57"/>
      <c r="C98" s="100"/>
      <c r="D98" s="98"/>
      <c r="E98" s="99"/>
      <c r="F98" s="100"/>
      <c r="G98" s="98"/>
      <c r="H98" s="99"/>
      <c r="I98" s="100"/>
      <c r="J98" s="98"/>
      <c r="K98" s="99"/>
    </row>
    <row r="99" spans="1:11" ht="19.5" customHeight="1">
      <c r="A99" s="965"/>
      <c r="B99" s="58"/>
      <c r="C99" s="103"/>
      <c r="D99" s="101"/>
      <c r="E99" s="102"/>
      <c r="F99" s="103"/>
      <c r="G99" s="101"/>
      <c r="H99" s="102"/>
      <c r="I99" s="103"/>
      <c r="J99" s="101"/>
      <c r="K99" s="102"/>
    </row>
    <row r="100" spans="1:11" ht="19.5" customHeight="1">
      <c r="A100" s="965"/>
      <c r="B100" s="58"/>
      <c r="C100" s="333"/>
      <c r="D100" s="155"/>
      <c r="E100" s="102"/>
      <c r="F100" s="333"/>
      <c r="G100" s="155"/>
      <c r="H100" s="102"/>
      <c r="I100" s="333"/>
      <c r="J100" s="155"/>
      <c r="K100" s="156"/>
    </row>
    <row r="101" spans="1:11" ht="19.5" customHeight="1">
      <c r="A101" s="965"/>
      <c r="B101" s="58"/>
      <c r="C101" s="103"/>
      <c r="D101" s="101"/>
      <c r="E101" s="102"/>
      <c r="F101" s="103"/>
      <c r="G101" s="101"/>
      <c r="H101" s="102"/>
      <c r="I101" s="103"/>
      <c r="J101" s="101"/>
      <c r="K101" s="93"/>
    </row>
    <row r="102" spans="1:11" ht="19.5" customHeight="1">
      <c r="A102" s="965"/>
      <c r="B102" s="58"/>
      <c r="C102" s="103"/>
      <c r="D102" s="101"/>
      <c r="E102" s="102"/>
      <c r="F102" s="103"/>
      <c r="G102" s="101"/>
      <c r="H102" s="102"/>
      <c r="I102" s="103"/>
      <c r="J102" s="101"/>
      <c r="K102" s="93"/>
    </row>
    <row r="103" spans="1:11" ht="19.5" customHeight="1">
      <c r="A103" s="965"/>
      <c r="B103" s="58"/>
      <c r="C103" s="103"/>
      <c r="D103" s="101"/>
      <c r="E103" s="102"/>
      <c r="F103" s="103"/>
      <c r="G103" s="101"/>
      <c r="H103" s="102"/>
      <c r="I103" s="103"/>
      <c r="J103" s="101"/>
      <c r="K103" s="93"/>
    </row>
    <row r="104" spans="1:11" ht="19.5" customHeight="1">
      <c r="A104" s="965"/>
      <c r="B104" s="58"/>
      <c r="C104" s="103"/>
      <c r="D104" s="101"/>
      <c r="E104" s="102"/>
      <c r="F104" s="103"/>
      <c r="G104" s="101"/>
      <c r="H104" s="102"/>
      <c r="I104" s="103"/>
      <c r="J104" s="101"/>
      <c r="K104" s="102"/>
    </row>
    <row r="105" spans="1:11" ht="19.5" customHeight="1">
      <c r="A105" s="965"/>
      <c r="B105" s="58"/>
      <c r="C105" s="103"/>
      <c r="D105" s="101"/>
      <c r="E105" s="102"/>
      <c r="F105" s="103"/>
      <c r="G105" s="101"/>
      <c r="H105" s="102"/>
      <c r="I105" s="103"/>
      <c r="J105" s="101"/>
      <c r="K105" s="102"/>
    </row>
    <row r="106" spans="1:11" ht="19.5" customHeight="1">
      <c r="A106" s="965"/>
      <c r="B106" s="58"/>
      <c r="C106" s="103"/>
      <c r="D106" s="101"/>
      <c r="E106" s="102"/>
      <c r="F106" s="103"/>
      <c r="G106" s="101"/>
      <c r="H106" s="102"/>
      <c r="I106" s="103"/>
      <c r="J106" s="101"/>
      <c r="K106" s="93"/>
    </row>
    <row r="107" spans="1:11" ht="19.5" customHeight="1">
      <c r="A107" s="965"/>
      <c r="B107" s="58"/>
      <c r="C107" s="103"/>
      <c r="D107" s="101"/>
      <c r="E107" s="102"/>
      <c r="F107" s="103"/>
      <c r="G107" s="101"/>
      <c r="H107" s="102"/>
      <c r="I107" s="103"/>
      <c r="J107" s="101"/>
      <c r="K107" s="93"/>
    </row>
    <row r="108" spans="1:11" ht="19.5" customHeight="1" thickBot="1">
      <c r="A108" s="965"/>
      <c r="B108" s="58"/>
      <c r="C108" s="103"/>
      <c r="D108" s="101"/>
      <c r="E108" s="102"/>
      <c r="F108" s="103"/>
      <c r="G108" s="101"/>
      <c r="H108" s="102"/>
      <c r="I108" s="103"/>
      <c r="J108" s="101"/>
      <c r="K108" s="102"/>
    </row>
    <row r="109" spans="1:11" ht="19.5" customHeight="1" thickBot="1">
      <c r="A109" s="966"/>
      <c r="B109" s="84" t="s">
        <v>201</v>
      </c>
      <c r="C109" s="112">
        <f>SUM(C98:C108)</f>
        <v>0</v>
      </c>
      <c r="D109" s="113"/>
      <c r="E109" s="122">
        <f>SUM(E98:E108)</f>
        <v>0</v>
      </c>
      <c r="F109" s="112">
        <f>SUM(F98:F108)</f>
        <v>0</v>
      </c>
      <c r="G109" s="113"/>
      <c r="H109" s="122">
        <f>SUM(H98:H108)</f>
        <v>0</v>
      </c>
      <c r="I109" s="112">
        <f>SUM(I98:I108)</f>
        <v>0</v>
      </c>
      <c r="J109" s="113"/>
      <c r="K109" s="122">
        <f>SUM(K98:K108)</f>
        <v>0</v>
      </c>
    </row>
    <row r="110" spans="1:11" ht="19.5" customHeight="1" thickBot="1">
      <c r="A110" s="30"/>
      <c r="B110" s="31"/>
      <c r="C110" s="32"/>
      <c r="D110" s="32"/>
      <c r="E110" s="32"/>
      <c r="F110" s="32"/>
      <c r="G110" s="32"/>
      <c r="H110" s="32"/>
      <c r="I110" s="32"/>
      <c r="J110" s="32"/>
      <c r="K110" s="33"/>
    </row>
    <row r="111" spans="1:11" ht="19.5" customHeight="1">
      <c r="A111" s="964" t="s">
        <v>251</v>
      </c>
      <c r="B111" s="107"/>
      <c r="C111" s="100"/>
      <c r="D111" s="98"/>
      <c r="E111" s="99"/>
      <c r="F111" s="100"/>
      <c r="G111" s="98"/>
      <c r="H111" s="99"/>
      <c r="I111" s="100"/>
      <c r="J111" s="98"/>
      <c r="K111" s="99"/>
    </row>
    <row r="112" spans="1:11" ht="19.5" customHeight="1">
      <c r="A112" s="965"/>
      <c r="B112" s="111"/>
      <c r="C112" s="103"/>
      <c r="D112" s="101"/>
      <c r="E112" s="102"/>
      <c r="F112" s="103"/>
      <c r="G112" s="101"/>
      <c r="H112" s="102"/>
      <c r="I112" s="103"/>
      <c r="J112" s="101"/>
      <c r="K112" s="102"/>
    </row>
    <row r="113" spans="1:11" ht="19.5" customHeight="1">
      <c r="A113" s="965"/>
      <c r="B113" s="232"/>
      <c r="C113" s="103"/>
      <c r="D113" s="101"/>
      <c r="E113" s="102"/>
      <c r="F113" s="103"/>
      <c r="G113" s="101"/>
      <c r="H113" s="102"/>
      <c r="I113" s="103"/>
      <c r="J113" s="101"/>
      <c r="K113" s="102"/>
    </row>
    <row r="114" spans="1:11" ht="19.5" customHeight="1">
      <c r="A114" s="965"/>
      <c r="B114" s="232"/>
      <c r="C114" s="103"/>
      <c r="D114" s="101"/>
      <c r="E114" s="102"/>
      <c r="F114" s="103"/>
      <c r="G114" s="101"/>
      <c r="H114" s="102"/>
      <c r="I114" s="103"/>
      <c r="J114" s="101"/>
      <c r="K114" s="102"/>
    </row>
    <row r="115" spans="1:11" ht="19.5" customHeight="1" thickBot="1">
      <c r="A115" s="965"/>
      <c r="B115" s="231"/>
      <c r="C115" s="103"/>
      <c r="D115" s="101"/>
      <c r="E115" s="102"/>
      <c r="F115" s="103"/>
      <c r="G115" s="101"/>
      <c r="H115" s="102"/>
      <c r="I115" s="103"/>
      <c r="J115" s="101"/>
      <c r="K115" s="102"/>
    </row>
    <row r="116" spans="1:11" ht="19.5" customHeight="1" thickBot="1">
      <c r="A116" s="966"/>
      <c r="B116" s="84" t="s">
        <v>201</v>
      </c>
      <c r="C116" s="112">
        <f>SUM(C111:C115)</f>
        <v>0</v>
      </c>
      <c r="D116" s="113"/>
      <c r="E116" s="122">
        <f>SUM(E111:E115)</f>
        <v>0</v>
      </c>
      <c r="F116" s="112">
        <f>SUM(F111:F115)</f>
        <v>0</v>
      </c>
      <c r="G116" s="113"/>
      <c r="H116" s="122">
        <f>SUM(H111:H115)</f>
        <v>0</v>
      </c>
      <c r="I116" s="112">
        <f>SUM(I111:I115)</f>
        <v>0</v>
      </c>
      <c r="J116" s="113"/>
      <c r="K116" s="122">
        <f>SUM(K111:K115)</f>
        <v>0</v>
      </c>
    </row>
    <row r="117" spans="1:11" ht="19.5" customHeight="1" thickBot="1">
      <c r="A117" s="30"/>
      <c r="B117" s="31"/>
      <c r="C117" s="32"/>
      <c r="D117" s="32"/>
      <c r="E117" s="32"/>
      <c r="F117" s="32"/>
      <c r="G117" s="32"/>
      <c r="H117" s="32"/>
      <c r="I117" s="32"/>
      <c r="J117" s="32"/>
      <c r="K117" s="33"/>
    </row>
    <row r="118" spans="1:11" ht="19.5" customHeight="1">
      <c r="A118" s="964" t="s">
        <v>252</v>
      </c>
      <c r="B118" s="57"/>
      <c r="C118" s="100"/>
      <c r="D118" s="98"/>
      <c r="E118" s="99"/>
      <c r="F118" s="100"/>
      <c r="G118" s="98"/>
      <c r="H118" s="99"/>
      <c r="I118" s="100"/>
      <c r="J118" s="98"/>
      <c r="K118" s="99"/>
    </row>
    <row r="119" spans="1:11" ht="19.5" customHeight="1">
      <c r="A119" s="965"/>
      <c r="B119" s="215"/>
      <c r="C119" s="154"/>
      <c r="D119" s="155"/>
      <c r="E119" s="159"/>
      <c r="F119" s="128"/>
      <c r="G119" s="155"/>
      <c r="H119" s="130"/>
      <c r="I119" s="128"/>
      <c r="J119" s="155"/>
      <c r="K119" s="130"/>
    </row>
    <row r="120" spans="1:11" ht="19.5" customHeight="1">
      <c r="A120" s="965"/>
      <c r="B120" s="146"/>
      <c r="C120" s="104"/>
      <c r="D120" s="105"/>
      <c r="E120" s="106"/>
      <c r="F120" s="103"/>
      <c r="G120" s="105"/>
      <c r="H120" s="102"/>
      <c r="I120" s="103"/>
      <c r="J120" s="105"/>
      <c r="K120" s="102"/>
    </row>
    <row r="121" spans="1:11" ht="19.5" customHeight="1">
      <c r="A121" s="965"/>
      <c r="B121" s="58"/>
      <c r="C121" s="103"/>
      <c r="D121" s="101"/>
      <c r="E121" s="102"/>
      <c r="F121" s="103"/>
      <c r="G121" s="101"/>
      <c r="H121" s="102"/>
      <c r="I121" s="103"/>
      <c r="J121" s="101"/>
      <c r="K121" s="102"/>
    </row>
    <row r="122" spans="1:11" ht="19.5" customHeight="1" thickBot="1">
      <c r="A122" s="965"/>
      <c r="B122" s="109"/>
      <c r="C122" s="104"/>
      <c r="D122" s="105"/>
      <c r="E122" s="106"/>
      <c r="F122" s="103"/>
      <c r="G122" s="105"/>
      <c r="H122" s="102"/>
      <c r="I122" s="103"/>
      <c r="J122" s="105"/>
      <c r="K122" s="102"/>
    </row>
    <row r="123" spans="1:11" ht="19.5" customHeight="1" thickBot="1">
      <c r="A123" s="966"/>
      <c r="B123" s="84" t="s">
        <v>201</v>
      </c>
      <c r="C123" s="112">
        <f>SUM(C118:C122)</f>
        <v>0</v>
      </c>
      <c r="D123" s="113"/>
      <c r="E123" s="122">
        <f>SUM(E118:E122)</f>
        <v>0</v>
      </c>
      <c r="F123" s="112">
        <f>SUM(F118:F122)</f>
        <v>0</v>
      </c>
      <c r="G123" s="113"/>
      <c r="H123" s="122">
        <f>SUM(H118:H122)</f>
        <v>0</v>
      </c>
      <c r="I123" s="112">
        <f>SUM(I118:I122)</f>
        <v>0</v>
      </c>
      <c r="J123" s="113"/>
      <c r="K123" s="122">
        <f>SUM(K118:K122)</f>
        <v>0</v>
      </c>
    </row>
    <row r="124" spans="1:11" ht="19.5" customHeight="1" thickBot="1">
      <c r="A124" s="980" t="s">
        <v>85</v>
      </c>
      <c r="B124" s="981"/>
      <c r="C124" s="116">
        <f>C80+C88+C96+C109+C116+C123</f>
        <v>0</v>
      </c>
      <c r="D124" s="117"/>
      <c r="E124" s="119">
        <f>E80+E88+E96+E109+E116+E123</f>
        <v>0</v>
      </c>
      <c r="F124" s="116">
        <f>F80+F88+F96+F109+F116+F123</f>
        <v>0</v>
      </c>
      <c r="G124" s="117"/>
      <c r="H124" s="119">
        <f>H80+H88+H96+H109+H116+H123</f>
        <v>0</v>
      </c>
      <c r="I124" s="116">
        <f>I80+I88+I96+I109+I116+I123</f>
        <v>0</v>
      </c>
      <c r="J124" s="117"/>
      <c r="K124" s="119">
        <f>K80+K88+K96+K109+K116+K123</f>
        <v>0</v>
      </c>
    </row>
    <row r="125" spans="1:11" ht="19.5" customHeight="1" thickBot="1">
      <c r="A125" s="30"/>
      <c r="B125" s="31"/>
      <c r="C125" s="32"/>
      <c r="D125" s="32"/>
      <c r="E125" s="32"/>
      <c r="F125" s="32"/>
      <c r="G125" s="32"/>
      <c r="H125" s="32"/>
      <c r="I125" s="32"/>
      <c r="J125" s="32"/>
      <c r="K125" s="33"/>
    </row>
    <row r="126" spans="1:11" ht="19.5" customHeight="1" thickBot="1">
      <c r="A126" s="982" t="s">
        <v>194</v>
      </c>
      <c r="B126" s="983"/>
      <c r="C126" s="984"/>
      <c r="D126" s="984"/>
      <c r="E126" s="984"/>
      <c r="F126" s="984"/>
      <c r="G126" s="984"/>
      <c r="H126" s="984"/>
      <c r="I126" s="984"/>
      <c r="J126" s="984"/>
      <c r="K126" s="985"/>
    </row>
    <row r="127" spans="1:11" ht="19.5" customHeight="1" hidden="1">
      <c r="A127" s="964" t="s">
        <v>253</v>
      </c>
      <c r="B127" s="107"/>
      <c r="C127" s="100"/>
      <c r="D127" s="98"/>
      <c r="E127" s="99"/>
      <c r="F127" s="100"/>
      <c r="G127" s="98"/>
      <c r="H127" s="99"/>
      <c r="I127" s="100"/>
      <c r="J127" s="98"/>
      <c r="K127" s="99"/>
    </row>
    <row r="128" spans="1:11" ht="19.5" customHeight="1" hidden="1">
      <c r="A128" s="965"/>
      <c r="B128" s="111"/>
      <c r="C128" s="128"/>
      <c r="D128" s="129"/>
      <c r="E128" s="130"/>
      <c r="F128" s="128"/>
      <c r="G128" s="129"/>
      <c r="H128" s="130"/>
      <c r="I128" s="128"/>
      <c r="J128" s="129"/>
      <c r="K128" s="130"/>
    </row>
    <row r="129" spans="1:11" ht="19.5" customHeight="1" hidden="1">
      <c r="A129" s="965"/>
      <c r="B129" s="111"/>
      <c r="C129" s="103"/>
      <c r="D129" s="101"/>
      <c r="E129" s="102"/>
      <c r="F129" s="103"/>
      <c r="G129" s="101"/>
      <c r="H129" s="102"/>
      <c r="I129" s="103"/>
      <c r="J129" s="101"/>
      <c r="K129" s="102"/>
    </row>
    <row r="130" spans="1:11" ht="19.5" customHeight="1" hidden="1" thickBot="1">
      <c r="A130" s="965"/>
      <c r="B130" s="109"/>
      <c r="C130" s="104"/>
      <c r="D130" s="105"/>
      <c r="E130" s="106"/>
      <c r="F130" s="103"/>
      <c r="G130" s="101"/>
      <c r="H130" s="102"/>
      <c r="I130" s="103"/>
      <c r="J130" s="101"/>
      <c r="K130" s="102"/>
    </row>
    <row r="131" spans="1:11" ht="19.5" customHeight="1" hidden="1" thickBot="1">
      <c r="A131" s="966"/>
      <c r="B131" s="84" t="s">
        <v>201</v>
      </c>
      <c r="C131" s="112">
        <f>SUM(C127:C130)</f>
        <v>0</v>
      </c>
      <c r="D131" s="113"/>
      <c r="E131" s="122">
        <f>SUM(E127:E130)</f>
        <v>0</v>
      </c>
      <c r="F131" s="112">
        <f>SUM(F127:F130)</f>
        <v>0</v>
      </c>
      <c r="G131" s="113"/>
      <c r="H131" s="122">
        <f>SUM(H127:H130)</f>
        <v>0</v>
      </c>
      <c r="I131" s="112">
        <f>SUM(I127:I130)</f>
        <v>0</v>
      </c>
      <c r="J131" s="113"/>
      <c r="K131" s="122">
        <f>SUM(K127:K130)</f>
        <v>0</v>
      </c>
    </row>
    <row r="132" spans="1:11" ht="7.5" customHeight="1" thickBot="1">
      <c r="A132" s="30"/>
      <c r="B132" s="31"/>
      <c r="C132" s="32"/>
      <c r="D132" s="32"/>
      <c r="E132" s="32"/>
      <c r="F132" s="32"/>
      <c r="G132" s="32"/>
      <c r="H132" s="32"/>
      <c r="I132" s="32"/>
      <c r="J132" s="32"/>
      <c r="K132" s="33"/>
    </row>
    <row r="133" spans="1:11" ht="19.5" customHeight="1">
      <c r="A133" s="964" t="s">
        <v>254</v>
      </c>
      <c r="B133" s="107"/>
      <c r="C133" s="100"/>
      <c r="D133" s="98"/>
      <c r="E133" s="99"/>
      <c r="F133" s="100"/>
      <c r="G133" s="98"/>
      <c r="H133" s="99"/>
      <c r="I133" s="100"/>
      <c r="J133" s="98"/>
      <c r="K133" s="99"/>
    </row>
    <row r="134" spans="1:11" ht="19.5" customHeight="1" thickBot="1">
      <c r="A134" s="965"/>
      <c r="B134" s="111"/>
      <c r="C134" s="128"/>
      <c r="D134" s="129"/>
      <c r="E134" s="130"/>
      <c r="F134" s="128"/>
      <c r="G134" s="129"/>
      <c r="H134" s="130"/>
      <c r="I134" s="128"/>
      <c r="J134" s="129"/>
      <c r="K134" s="130"/>
    </row>
    <row r="135" spans="1:11" ht="19.5" customHeight="1" hidden="1">
      <c r="A135" s="965"/>
      <c r="B135" s="111"/>
      <c r="C135" s="103"/>
      <c r="D135" s="101"/>
      <c r="E135" s="102"/>
      <c r="F135" s="103"/>
      <c r="G135" s="101"/>
      <c r="H135" s="102"/>
      <c r="I135" s="103"/>
      <c r="J135" s="101"/>
      <c r="K135" s="102"/>
    </row>
    <row r="136" spans="1:11" ht="19.5" customHeight="1" hidden="1">
      <c r="A136" s="965"/>
      <c r="B136" s="109"/>
      <c r="C136" s="104"/>
      <c r="D136" s="105"/>
      <c r="E136" s="106"/>
      <c r="F136" s="103"/>
      <c r="G136" s="101"/>
      <c r="H136" s="102"/>
      <c r="I136" s="103"/>
      <c r="J136" s="101"/>
      <c r="K136" s="102"/>
    </row>
    <row r="137" spans="1:11" ht="19.5" customHeight="1" thickBot="1">
      <c r="A137" s="966"/>
      <c r="B137" s="84" t="s">
        <v>201</v>
      </c>
      <c r="C137" s="112">
        <f>SUM(C133:C136)</f>
        <v>0</v>
      </c>
      <c r="D137" s="113"/>
      <c r="E137" s="122">
        <f>SUM(E133:E136)</f>
        <v>0</v>
      </c>
      <c r="F137" s="112">
        <f>SUM(F133:F136)</f>
        <v>0</v>
      </c>
      <c r="G137" s="113"/>
      <c r="H137" s="122">
        <f>SUM(H133:H136)</f>
        <v>0</v>
      </c>
      <c r="I137" s="112">
        <f>SUM(I133:I136)</f>
        <v>0</v>
      </c>
      <c r="J137" s="113"/>
      <c r="K137" s="122">
        <f>SUM(K133:K136)</f>
        <v>0</v>
      </c>
    </row>
    <row r="138" spans="1:11" ht="19.5" customHeight="1">
      <c r="A138" s="30"/>
      <c r="B138" s="31"/>
      <c r="C138" s="32"/>
      <c r="D138" s="32"/>
      <c r="E138" s="32"/>
      <c r="F138" s="32"/>
      <c r="G138" s="32"/>
      <c r="H138" s="32"/>
      <c r="I138" s="32"/>
      <c r="J138" s="32"/>
      <c r="K138" s="33"/>
    </row>
    <row r="139" spans="1:11" ht="19.5" customHeight="1" hidden="1">
      <c r="A139" s="964" t="s">
        <v>255</v>
      </c>
      <c r="B139" s="107"/>
      <c r="C139" s="100"/>
      <c r="D139" s="98"/>
      <c r="E139" s="99"/>
      <c r="F139" s="100"/>
      <c r="G139" s="98"/>
      <c r="H139" s="99"/>
      <c r="I139" s="100"/>
      <c r="J139" s="98"/>
      <c r="K139" s="99"/>
    </row>
    <row r="140" spans="1:11" ht="19.5" customHeight="1" hidden="1">
      <c r="A140" s="965"/>
      <c r="B140" s="111"/>
      <c r="C140" s="128"/>
      <c r="D140" s="129"/>
      <c r="E140" s="130"/>
      <c r="F140" s="128"/>
      <c r="G140" s="129"/>
      <c r="H140" s="130"/>
      <c r="I140" s="128"/>
      <c r="J140" s="129"/>
      <c r="K140" s="130"/>
    </row>
    <row r="141" spans="1:11" ht="19.5" customHeight="1" hidden="1">
      <c r="A141" s="965"/>
      <c r="B141" s="111"/>
      <c r="C141" s="103"/>
      <c r="D141" s="101"/>
      <c r="E141" s="102"/>
      <c r="F141" s="103"/>
      <c r="G141" s="101"/>
      <c r="H141" s="102"/>
      <c r="I141" s="103"/>
      <c r="J141" s="101"/>
      <c r="K141" s="102"/>
    </row>
    <row r="142" spans="1:11" ht="19.5" customHeight="1" hidden="1">
      <c r="A142" s="965"/>
      <c r="B142" s="108"/>
      <c r="C142" s="103"/>
      <c r="D142" s="101"/>
      <c r="E142" s="102"/>
      <c r="F142" s="103"/>
      <c r="G142" s="101"/>
      <c r="H142" s="102"/>
      <c r="I142" s="103"/>
      <c r="J142" s="101"/>
      <c r="K142" s="102"/>
    </row>
    <row r="143" spans="1:11" ht="19.5" customHeight="1" hidden="1">
      <c r="A143" s="965"/>
      <c r="B143" s="109"/>
      <c r="C143" s="104"/>
      <c r="D143" s="105"/>
      <c r="E143" s="106"/>
      <c r="F143" s="103"/>
      <c r="G143" s="101"/>
      <c r="H143" s="102"/>
      <c r="I143" s="103"/>
      <c r="J143" s="101"/>
      <c r="K143" s="102"/>
    </row>
    <row r="144" spans="1:11" ht="19.5" customHeight="1" hidden="1">
      <c r="A144" s="966"/>
      <c r="B144" s="84" t="s">
        <v>201</v>
      </c>
      <c r="C144" s="112">
        <f>SUM(C139:C143)</f>
        <v>0</v>
      </c>
      <c r="D144" s="113"/>
      <c r="E144" s="122">
        <f>SUM(E139:E143)</f>
        <v>0</v>
      </c>
      <c r="F144" s="112">
        <f>SUM(F139:F143)</f>
        <v>0</v>
      </c>
      <c r="G144" s="113"/>
      <c r="H144" s="122">
        <f>SUM(H139:H143)</f>
        <v>0</v>
      </c>
      <c r="I144" s="112">
        <f>SUM(I139:I143)</f>
        <v>0</v>
      </c>
      <c r="J144" s="113"/>
      <c r="K144" s="122">
        <f>SUM(K139:K143)</f>
        <v>0</v>
      </c>
    </row>
    <row r="145" spans="1:11" ht="8.25" customHeight="1" thickBot="1">
      <c r="A145" s="30"/>
      <c r="B145" s="31"/>
      <c r="C145" s="32"/>
      <c r="D145" s="32"/>
      <c r="E145" s="32"/>
      <c r="F145" s="32"/>
      <c r="G145" s="32"/>
      <c r="H145" s="32"/>
      <c r="I145" s="32"/>
      <c r="J145" s="32"/>
      <c r="K145" s="33"/>
    </row>
    <row r="146" spans="1:11" ht="19.5" customHeight="1" hidden="1">
      <c r="A146" s="964" t="s">
        <v>256</v>
      </c>
      <c r="B146" s="107"/>
      <c r="C146" s="100"/>
      <c r="D146" s="98"/>
      <c r="E146" s="99"/>
      <c r="F146" s="100"/>
      <c r="G146" s="98"/>
      <c r="H146" s="99"/>
      <c r="I146" s="100"/>
      <c r="J146" s="98"/>
      <c r="K146" s="99"/>
    </row>
    <row r="147" spans="1:11" ht="19.5" customHeight="1" hidden="1">
      <c r="A147" s="965"/>
      <c r="B147" s="111"/>
      <c r="C147" s="128"/>
      <c r="D147" s="129"/>
      <c r="E147" s="130"/>
      <c r="F147" s="128"/>
      <c r="G147" s="129"/>
      <c r="H147" s="130"/>
      <c r="I147" s="128"/>
      <c r="J147" s="129"/>
      <c r="K147" s="130"/>
    </row>
    <row r="148" spans="1:11" ht="19.5" customHeight="1" hidden="1">
      <c r="A148" s="965"/>
      <c r="B148" s="111"/>
      <c r="C148" s="128"/>
      <c r="D148" s="129"/>
      <c r="E148" s="130"/>
      <c r="F148" s="128"/>
      <c r="G148" s="129"/>
      <c r="H148" s="130"/>
      <c r="I148" s="128"/>
      <c r="J148" s="129"/>
      <c r="K148" s="130"/>
    </row>
    <row r="149" spans="1:11" ht="19.5" customHeight="1" hidden="1">
      <c r="A149" s="965"/>
      <c r="B149" s="108"/>
      <c r="C149" s="103"/>
      <c r="D149" s="101"/>
      <c r="E149" s="102"/>
      <c r="F149" s="103"/>
      <c r="G149" s="101"/>
      <c r="H149" s="102"/>
      <c r="I149" s="103"/>
      <c r="J149" s="101"/>
      <c r="K149" s="102"/>
    </row>
    <row r="150" spans="1:11" ht="19.5" customHeight="1" hidden="1">
      <c r="A150" s="965"/>
      <c r="B150" s="109"/>
      <c r="C150" s="104"/>
      <c r="D150" s="105"/>
      <c r="E150" s="106"/>
      <c r="F150" s="103"/>
      <c r="G150" s="101"/>
      <c r="H150" s="102"/>
      <c r="I150" s="103"/>
      <c r="J150" s="101"/>
      <c r="K150" s="102"/>
    </row>
    <row r="151" spans="1:11" ht="19.5" customHeight="1" hidden="1">
      <c r="A151" s="966"/>
      <c r="B151" s="84" t="s">
        <v>201</v>
      </c>
      <c r="C151" s="112">
        <f>SUM(C146:C150)</f>
        <v>0</v>
      </c>
      <c r="D151" s="113"/>
      <c r="E151" s="122">
        <f>SUM(E146:E150)</f>
        <v>0</v>
      </c>
      <c r="F151" s="112">
        <f>SUM(F146:F150)</f>
        <v>0</v>
      </c>
      <c r="G151" s="113"/>
      <c r="H151" s="122">
        <f>SUM(H146:H150)</f>
        <v>0</v>
      </c>
      <c r="I151" s="112">
        <f>SUM(I146:I150)</f>
        <v>0</v>
      </c>
      <c r="J151" s="113"/>
      <c r="K151" s="122">
        <f>SUM(K146:K150)</f>
        <v>0</v>
      </c>
    </row>
    <row r="152" spans="1:11" ht="10.5" customHeight="1" hidden="1">
      <c r="A152" s="30"/>
      <c r="B152" s="31"/>
      <c r="C152" s="32"/>
      <c r="D152" s="32"/>
      <c r="E152" s="32"/>
      <c r="F152" s="32"/>
      <c r="G152" s="32"/>
      <c r="H152" s="32"/>
      <c r="I152" s="32"/>
      <c r="J152" s="32"/>
      <c r="K152" s="33"/>
    </row>
    <row r="153" spans="1:11" ht="19.5" customHeight="1">
      <c r="A153" s="964" t="s">
        <v>257</v>
      </c>
      <c r="B153" s="107"/>
      <c r="C153" s="100"/>
      <c r="D153" s="98"/>
      <c r="E153" s="99"/>
      <c r="F153" s="100"/>
      <c r="G153" s="98"/>
      <c r="H153" s="99"/>
      <c r="I153" s="100"/>
      <c r="J153" s="98"/>
      <c r="K153" s="99"/>
    </row>
    <row r="154" spans="1:11" ht="18" customHeight="1" thickBot="1">
      <c r="A154" s="965"/>
      <c r="B154" s="111"/>
      <c r="C154" s="128"/>
      <c r="D154" s="129"/>
      <c r="E154" s="130"/>
      <c r="F154" s="128"/>
      <c r="G154" s="129"/>
      <c r="H154" s="130"/>
      <c r="I154" s="128"/>
      <c r="J154" s="129"/>
      <c r="K154" s="130"/>
    </row>
    <row r="155" spans="1:11" ht="19.5" customHeight="1" hidden="1">
      <c r="A155" s="965"/>
      <c r="B155" s="111"/>
      <c r="C155" s="103"/>
      <c r="D155" s="101"/>
      <c r="E155" s="102"/>
      <c r="F155" s="103"/>
      <c r="G155" s="101"/>
      <c r="H155" s="102"/>
      <c r="I155" s="103"/>
      <c r="J155" s="101"/>
      <c r="K155" s="102"/>
    </row>
    <row r="156" spans="1:11" ht="19.5" customHeight="1" hidden="1">
      <c r="A156" s="965"/>
      <c r="B156" s="108"/>
      <c r="C156" s="103"/>
      <c r="D156" s="101"/>
      <c r="E156" s="102"/>
      <c r="F156" s="103"/>
      <c r="G156" s="101"/>
      <c r="H156" s="102"/>
      <c r="I156" s="103"/>
      <c r="J156" s="101"/>
      <c r="K156" s="102"/>
    </row>
    <row r="157" spans="1:11" ht="19.5" customHeight="1" hidden="1">
      <c r="A157" s="965"/>
      <c r="B157" s="109"/>
      <c r="C157" s="104"/>
      <c r="D157" s="105"/>
      <c r="E157" s="106"/>
      <c r="F157" s="103"/>
      <c r="G157" s="101"/>
      <c r="H157" s="102"/>
      <c r="I157" s="103"/>
      <c r="J157" s="101"/>
      <c r="K157" s="102"/>
    </row>
    <row r="158" spans="1:11" ht="19.5" customHeight="1" thickBot="1">
      <c r="A158" s="966"/>
      <c r="B158" s="84" t="s">
        <v>201</v>
      </c>
      <c r="C158" s="112">
        <f>SUM(C153:C157)</f>
        <v>0</v>
      </c>
      <c r="D158" s="113"/>
      <c r="E158" s="122">
        <f>SUM(E153:E157)</f>
        <v>0</v>
      </c>
      <c r="F158" s="112">
        <f>SUM(F153:F157)</f>
        <v>0</v>
      </c>
      <c r="G158" s="113"/>
      <c r="H158" s="122">
        <f>SUM(H153:H157)</f>
        <v>0</v>
      </c>
      <c r="I158" s="112">
        <f>SUM(I153:I157)</f>
        <v>0</v>
      </c>
      <c r="J158" s="113"/>
      <c r="K158" s="122">
        <f>SUM(K153:K157)</f>
        <v>0</v>
      </c>
    </row>
    <row r="159" spans="1:11" ht="19.5" customHeight="1" thickBot="1">
      <c r="A159" s="30"/>
      <c r="B159" s="31"/>
      <c r="C159" s="32"/>
      <c r="D159" s="32"/>
      <c r="E159" s="32"/>
      <c r="F159" s="32"/>
      <c r="G159" s="32"/>
      <c r="H159" s="32"/>
      <c r="I159" s="32"/>
      <c r="J159" s="32"/>
      <c r="K159" s="33"/>
    </row>
    <row r="160" spans="1:11" ht="18.75" customHeight="1" hidden="1" thickBot="1">
      <c r="A160" s="964" t="s">
        <v>258</v>
      </c>
      <c r="B160" s="107"/>
      <c r="C160" s="100"/>
      <c r="D160" s="98"/>
      <c r="E160" s="99"/>
      <c r="F160" s="100"/>
      <c r="G160" s="98"/>
      <c r="H160" s="99"/>
      <c r="I160" s="100"/>
      <c r="J160" s="98"/>
      <c r="K160" s="99"/>
    </row>
    <row r="161" spans="1:11" ht="19.5" customHeight="1" hidden="1" thickBot="1">
      <c r="A161" s="965"/>
      <c r="B161" s="111"/>
      <c r="C161" s="103"/>
      <c r="D161" s="101"/>
      <c r="E161" s="102"/>
      <c r="F161" s="103"/>
      <c r="G161" s="101"/>
      <c r="H161" s="102"/>
      <c r="I161" s="103"/>
      <c r="J161" s="101"/>
      <c r="K161" s="102"/>
    </row>
    <row r="162" spans="1:11" ht="19.5" customHeight="1" hidden="1">
      <c r="A162" s="965"/>
      <c r="B162" s="108"/>
      <c r="C162" s="103"/>
      <c r="D162" s="101"/>
      <c r="E162" s="102"/>
      <c r="F162" s="103"/>
      <c r="G162" s="101"/>
      <c r="H162" s="102"/>
      <c r="I162" s="103"/>
      <c r="J162" s="101"/>
      <c r="K162" s="102"/>
    </row>
    <row r="163" spans="1:11" ht="19.5" customHeight="1" hidden="1">
      <c r="A163" s="965"/>
      <c r="B163" s="108"/>
      <c r="C163" s="103"/>
      <c r="D163" s="101"/>
      <c r="E163" s="102"/>
      <c r="F163" s="103"/>
      <c r="G163" s="101"/>
      <c r="H163" s="102"/>
      <c r="I163" s="103"/>
      <c r="J163" s="101"/>
      <c r="K163" s="102"/>
    </row>
    <row r="164" spans="1:11" ht="19.5" customHeight="1" hidden="1">
      <c r="A164" s="965"/>
      <c r="B164" s="109"/>
      <c r="C164" s="104"/>
      <c r="D164" s="105"/>
      <c r="E164" s="106"/>
      <c r="F164" s="103"/>
      <c r="G164" s="101"/>
      <c r="H164" s="102"/>
      <c r="I164" s="103"/>
      <c r="J164" s="101"/>
      <c r="K164" s="102"/>
    </row>
    <row r="165" spans="1:11" ht="19.5" customHeight="1" hidden="1">
      <c r="A165" s="966"/>
      <c r="B165" s="84" t="s">
        <v>201</v>
      </c>
      <c r="C165" s="112">
        <f>SUM(C160:C164)</f>
        <v>0</v>
      </c>
      <c r="D165" s="113"/>
      <c r="E165" s="122">
        <f>SUM(E160:E164)</f>
        <v>0</v>
      </c>
      <c r="F165" s="112">
        <f>SUM(F160:F164)</f>
        <v>0</v>
      </c>
      <c r="G165" s="113"/>
      <c r="H165" s="122">
        <f>SUM(H160:H164)</f>
        <v>0</v>
      </c>
      <c r="I165" s="112">
        <f>SUM(I160:I164)</f>
        <v>0</v>
      </c>
      <c r="J165" s="113"/>
      <c r="K165" s="122">
        <f>SUM(K160:K164)</f>
        <v>0</v>
      </c>
    </row>
    <row r="166" spans="1:11" ht="19.5" customHeight="1" thickBot="1">
      <c r="A166" s="980" t="s">
        <v>105</v>
      </c>
      <c r="B166" s="981" t="s">
        <v>26</v>
      </c>
      <c r="C166" s="116">
        <f>C131+C137+C144+C151+C158+C165</f>
        <v>0</v>
      </c>
      <c r="D166" s="117"/>
      <c r="E166" s="119">
        <f>E131+E137+E144+E151+E158+E165</f>
        <v>0</v>
      </c>
      <c r="F166" s="116">
        <f>F131+F137+F144+F151+F158+F165</f>
        <v>0</v>
      </c>
      <c r="G166" s="117"/>
      <c r="H166" s="119">
        <f>H131+H137+H144+H151+H158+H165</f>
        <v>0</v>
      </c>
      <c r="I166" s="116">
        <f>I131+I137+I144+I151+I158+I165</f>
        <v>0</v>
      </c>
      <c r="J166" s="117"/>
      <c r="K166" s="119">
        <f>K131+K137+K144+K151+K158+K165</f>
        <v>0</v>
      </c>
    </row>
    <row r="167" spans="1:11" ht="18.75" customHeight="1" thickBot="1">
      <c r="A167" s="30"/>
      <c r="B167" s="31"/>
      <c r="C167" s="32"/>
      <c r="D167" s="32"/>
      <c r="E167" s="32"/>
      <c r="F167" s="32"/>
      <c r="G167" s="32"/>
      <c r="H167" s="32"/>
      <c r="I167" s="32"/>
      <c r="J167" s="32"/>
      <c r="K167" s="33"/>
    </row>
    <row r="168" spans="1:11" ht="19.5" customHeight="1" hidden="1">
      <c r="A168" s="982" t="s">
        <v>259</v>
      </c>
      <c r="B168" s="983"/>
      <c r="C168" s="984"/>
      <c r="D168" s="984"/>
      <c r="E168" s="984"/>
      <c r="F168" s="984"/>
      <c r="G168" s="984"/>
      <c r="H168" s="984"/>
      <c r="I168" s="984"/>
      <c r="J168" s="984"/>
      <c r="K168" s="985"/>
    </row>
    <row r="169" spans="1:11" ht="19.5" customHeight="1" hidden="1">
      <c r="A169" s="964" t="s">
        <v>260</v>
      </c>
      <c r="B169" s="107"/>
      <c r="C169" s="100"/>
      <c r="D169" s="98"/>
      <c r="E169" s="99"/>
      <c r="F169" s="100"/>
      <c r="G169" s="98"/>
      <c r="H169" s="99"/>
      <c r="I169" s="100"/>
      <c r="J169" s="98"/>
      <c r="K169" s="99"/>
    </row>
    <row r="170" spans="1:11" ht="19.5" customHeight="1" hidden="1">
      <c r="A170" s="965"/>
      <c r="B170" s="111"/>
      <c r="C170" s="103"/>
      <c r="D170" s="101"/>
      <c r="E170" s="102"/>
      <c r="F170" s="103"/>
      <c r="G170" s="101"/>
      <c r="H170" s="102"/>
      <c r="I170" s="103"/>
      <c r="J170" s="101"/>
      <c r="K170" s="102"/>
    </row>
    <row r="171" spans="1:11" ht="19.5" customHeight="1" hidden="1" thickBot="1">
      <c r="A171" s="965"/>
      <c r="B171" s="108"/>
      <c r="C171" s="103"/>
      <c r="D171" s="101"/>
      <c r="E171" s="102"/>
      <c r="F171" s="103"/>
      <c r="G171" s="101"/>
      <c r="H171" s="102"/>
      <c r="I171" s="103"/>
      <c r="J171" s="101"/>
      <c r="K171" s="102"/>
    </row>
    <row r="172" spans="1:11" ht="19.5" customHeight="1" hidden="1" thickBot="1">
      <c r="A172" s="965"/>
      <c r="B172" s="108"/>
      <c r="C172" s="103"/>
      <c r="D172" s="101"/>
      <c r="E172" s="102"/>
      <c r="F172" s="103"/>
      <c r="G172" s="101"/>
      <c r="H172" s="102"/>
      <c r="I172" s="103"/>
      <c r="J172" s="101"/>
      <c r="K172" s="102"/>
    </row>
    <row r="173" spans="1:11" ht="19.5" customHeight="1" hidden="1">
      <c r="A173" s="965"/>
      <c r="B173" s="109"/>
      <c r="C173" s="104"/>
      <c r="D173" s="105"/>
      <c r="E173" s="106"/>
      <c r="F173" s="103"/>
      <c r="G173" s="101"/>
      <c r="H173" s="102"/>
      <c r="I173" s="103"/>
      <c r="J173" s="101"/>
      <c r="K173" s="102"/>
    </row>
    <row r="174" spans="1:11" ht="19.5" customHeight="1" hidden="1" thickBot="1">
      <c r="A174" s="966"/>
      <c r="B174" s="84" t="s">
        <v>201</v>
      </c>
      <c r="C174" s="112">
        <f>SUM(C169:C173)</f>
        <v>0</v>
      </c>
      <c r="D174" s="113"/>
      <c r="E174" s="122">
        <f>SUM(E169:E173)</f>
        <v>0</v>
      </c>
      <c r="F174" s="112">
        <f>SUM(F169:F173)</f>
        <v>0</v>
      </c>
      <c r="G174" s="113"/>
      <c r="H174" s="122">
        <f>SUM(H169:H173)</f>
        <v>0</v>
      </c>
      <c r="I174" s="112">
        <f>SUM(I169:I173)</f>
        <v>0</v>
      </c>
      <c r="J174" s="113"/>
      <c r="K174" s="122">
        <f>SUM(K169:K173)</f>
        <v>0</v>
      </c>
    </row>
    <row r="175" spans="1:11" ht="19.5" customHeight="1" hidden="1" thickBot="1">
      <c r="A175" s="30"/>
      <c r="B175" s="31"/>
      <c r="C175" s="32"/>
      <c r="D175" s="32"/>
      <c r="E175" s="32"/>
      <c r="F175" s="32"/>
      <c r="G175" s="32"/>
      <c r="H175" s="32"/>
      <c r="I175" s="32"/>
      <c r="J175" s="32"/>
      <c r="K175" s="33"/>
    </row>
    <row r="176" spans="1:11" ht="19.5" customHeight="1" hidden="1">
      <c r="A176" s="964" t="s">
        <v>261</v>
      </c>
      <c r="B176" s="107"/>
      <c r="C176" s="100"/>
      <c r="D176" s="98"/>
      <c r="E176" s="99"/>
      <c r="F176" s="100"/>
      <c r="G176" s="98"/>
      <c r="H176" s="99"/>
      <c r="I176" s="100"/>
      <c r="J176" s="98"/>
      <c r="K176" s="99"/>
    </row>
    <row r="177" spans="1:11" ht="19.5" customHeight="1" hidden="1" thickBot="1">
      <c r="A177" s="965"/>
      <c r="B177" s="111"/>
      <c r="C177" s="103"/>
      <c r="D177" s="101"/>
      <c r="E177" s="102"/>
      <c r="F177" s="103"/>
      <c r="G177" s="101"/>
      <c r="H177" s="102"/>
      <c r="I177" s="103"/>
      <c r="J177" s="101"/>
      <c r="K177" s="102"/>
    </row>
    <row r="178" spans="1:11" ht="19.5" customHeight="1" hidden="1">
      <c r="A178" s="965"/>
      <c r="B178" s="108"/>
      <c r="C178" s="103"/>
      <c r="D178" s="101"/>
      <c r="E178" s="102"/>
      <c r="F178" s="103"/>
      <c r="G178" s="101"/>
      <c r="H178" s="102"/>
      <c r="I178" s="103"/>
      <c r="J178" s="101"/>
      <c r="K178" s="102"/>
    </row>
    <row r="179" spans="1:11" ht="19.5" customHeight="1" hidden="1">
      <c r="A179" s="965"/>
      <c r="B179" s="108"/>
      <c r="C179" s="103"/>
      <c r="D179" s="101"/>
      <c r="E179" s="102"/>
      <c r="F179" s="103"/>
      <c r="G179" s="101"/>
      <c r="H179" s="102"/>
      <c r="I179" s="103"/>
      <c r="J179" s="101"/>
      <c r="K179" s="102"/>
    </row>
    <row r="180" spans="1:11" ht="19.5" customHeight="1" hidden="1">
      <c r="A180" s="965"/>
      <c r="B180" s="109"/>
      <c r="C180" s="104"/>
      <c r="D180" s="105"/>
      <c r="E180" s="106"/>
      <c r="F180" s="103"/>
      <c r="G180" s="101"/>
      <c r="H180" s="102"/>
      <c r="I180" s="103"/>
      <c r="J180" s="101"/>
      <c r="K180" s="102"/>
    </row>
    <row r="181" spans="1:11" ht="19.5" customHeight="1" hidden="1">
      <c r="A181" s="966"/>
      <c r="B181" s="84" t="s">
        <v>201</v>
      </c>
      <c r="C181" s="112">
        <f>SUM(C176:C180)</f>
        <v>0</v>
      </c>
      <c r="D181" s="113"/>
      <c r="E181" s="122">
        <f>SUM(E176:E180)</f>
        <v>0</v>
      </c>
      <c r="F181" s="112">
        <f>SUM(F176:F180)</f>
        <v>0</v>
      </c>
      <c r="G181" s="113"/>
      <c r="H181" s="122">
        <f>SUM(H176:H180)</f>
        <v>0</v>
      </c>
      <c r="I181" s="112">
        <f>SUM(I176:I180)</f>
        <v>0</v>
      </c>
      <c r="J181" s="113"/>
      <c r="K181" s="122">
        <f>SUM(K176:K180)</f>
        <v>0</v>
      </c>
    </row>
    <row r="182" spans="1:11" ht="19.5" customHeight="1" hidden="1">
      <c r="A182" s="980" t="s">
        <v>262</v>
      </c>
      <c r="B182" s="981" t="s">
        <v>26</v>
      </c>
      <c r="C182" s="116">
        <f>C174+C181</f>
        <v>0</v>
      </c>
      <c r="D182" s="117"/>
      <c r="E182" s="119">
        <f>E174+E181</f>
        <v>0</v>
      </c>
      <c r="F182" s="116">
        <f>F174+F181</f>
        <v>0</v>
      </c>
      <c r="G182" s="117"/>
      <c r="H182" s="119">
        <f>H174+H181</f>
        <v>0</v>
      </c>
      <c r="I182" s="116">
        <f>I174+I181</f>
        <v>0</v>
      </c>
      <c r="J182" s="117"/>
      <c r="K182" s="119">
        <f>K174+K181</f>
        <v>0</v>
      </c>
    </row>
    <row r="183" spans="1:11" ht="19.5" customHeight="1" hidden="1" thickBot="1">
      <c r="A183" s="30"/>
      <c r="B183" s="31"/>
      <c r="C183" s="32"/>
      <c r="D183" s="32"/>
      <c r="E183" s="32"/>
      <c r="F183" s="32"/>
      <c r="G183" s="32"/>
      <c r="H183" s="32"/>
      <c r="I183" s="32"/>
      <c r="J183" s="32"/>
      <c r="K183" s="33"/>
    </row>
    <row r="184" spans="1:11" ht="19.5" customHeight="1" thickBot="1">
      <c r="A184" s="982" t="s">
        <v>114</v>
      </c>
      <c r="B184" s="983"/>
      <c r="C184" s="984"/>
      <c r="D184" s="984"/>
      <c r="E184" s="984"/>
      <c r="F184" s="984"/>
      <c r="G184" s="984"/>
      <c r="H184" s="984"/>
      <c r="I184" s="984"/>
      <c r="J184" s="984"/>
      <c r="K184" s="985"/>
    </row>
    <row r="185" spans="1:11" ht="19.5" customHeight="1" thickBot="1">
      <c r="A185" s="964" t="s">
        <v>263</v>
      </c>
      <c r="B185" s="111"/>
      <c r="C185" s="100"/>
      <c r="D185" s="98"/>
      <c r="E185" s="99"/>
      <c r="F185" s="100"/>
      <c r="G185" s="98"/>
      <c r="H185" s="99"/>
      <c r="I185" s="100"/>
      <c r="J185" s="98"/>
      <c r="K185" s="99"/>
    </row>
    <row r="186" spans="1:11" ht="19.5" customHeight="1" hidden="1" thickBot="1">
      <c r="A186" s="965"/>
      <c r="B186" s="111"/>
      <c r="C186" s="103"/>
      <c r="D186" s="101"/>
      <c r="E186" s="102"/>
      <c r="F186" s="103"/>
      <c r="G186" s="101"/>
      <c r="H186" s="102"/>
      <c r="I186" s="103"/>
      <c r="J186" s="101"/>
      <c r="K186" s="102"/>
    </row>
    <row r="187" spans="1:11" ht="19.5" customHeight="1" hidden="1" thickBot="1">
      <c r="A187" s="965"/>
      <c r="B187" s="111"/>
      <c r="C187" s="103"/>
      <c r="D187" s="101"/>
      <c r="E187" s="102"/>
      <c r="F187" s="103"/>
      <c r="G187" s="101"/>
      <c r="H187" s="102"/>
      <c r="I187" s="103"/>
      <c r="J187" s="101"/>
      <c r="K187" s="102"/>
    </row>
    <row r="188" spans="1:11" ht="19.5" customHeight="1" hidden="1">
      <c r="A188" s="965"/>
      <c r="B188" s="108"/>
      <c r="C188" s="103"/>
      <c r="D188" s="101"/>
      <c r="E188" s="102"/>
      <c r="F188" s="103"/>
      <c r="G188" s="101"/>
      <c r="H188" s="102"/>
      <c r="I188" s="103"/>
      <c r="J188" s="101"/>
      <c r="K188" s="102"/>
    </row>
    <row r="189" spans="1:11" ht="19.5" customHeight="1" hidden="1">
      <c r="A189" s="965"/>
      <c r="B189" s="109"/>
      <c r="C189" s="104"/>
      <c r="D189" s="105"/>
      <c r="E189" s="106"/>
      <c r="F189" s="103"/>
      <c r="G189" s="101"/>
      <c r="H189" s="102"/>
      <c r="I189" s="103"/>
      <c r="J189" s="101"/>
      <c r="K189" s="102"/>
    </row>
    <row r="190" spans="1:11" ht="19.5" customHeight="1" thickBot="1">
      <c r="A190" s="966"/>
      <c r="B190" s="84" t="s">
        <v>201</v>
      </c>
      <c r="C190" s="112">
        <f>SUM(C185:C189)</f>
        <v>0</v>
      </c>
      <c r="D190" s="113"/>
      <c r="E190" s="122">
        <f>SUM(E185:E189)</f>
        <v>0</v>
      </c>
      <c r="F190" s="112">
        <f>SUM(F185:F189)</f>
        <v>0</v>
      </c>
      <c r="G190" s="113"/>
      <c r="H190" s="122">
        <f>SUM(H185:H189)</f>
        <v>0</v>
      </c>
      <c r="I190" s="112">
        <f>SUM(I185:I189)</f>
        <v>0</v>
      </c>
      <c r="J190" s="113"/>
      <c r="K190" s="122">
        <f>SUM(K185:K189)</f>
        <v>0</v>
      </c>
    </row>
    <row r="191" spans="1:11" ht="19.5" customHeight="1" thickBot="1">
      <c r="A191" s="30"/>
      <c r="B191" s="31"/>
      <c r="C191" s="32"/>
      <c r="D191" s="32"/>
      <c r="E191" s="32"/>
      <c r="F191" s="32"/>
      <c r="G191" s="32"/>
      <c r="H191" s="32"/>
      <c r="I191" s="32"/>
      <c r="J191" s="32"/>
      <c r="K191" s="33"/>
    </row>
    <row r="192" spans="1:11" ht="19.5" customHeight="1" hidden="1">
      <c r="A192" s="964" t="s">
        <v>264</v>
      </c>
      <c r="B192" s="107"/>
      <c r="C192" s="100"/>
      <c r="D192" s="98"/>
      <c r="E192" s="99"/>
      <c r="F192" s="100"/>
      <c r="G192" s="98"/>
      <c r="H192" s="99"/>
      <c r="I192" s="100"/>
      <c r="J192" s="98"/>
      <c r="K192" s="99"/>
    </row>
    <row r="193" spans="1:11" ht="19.5" customHeight="1" hidden="1">
      <c r="A193" s="965"/>
      <c r="B193" s="111"/>
      <c r="C193" s="103"/>
      <c r="D193" s="101"/>
      <c r="E193" s="102"/>
      <c r="F193" s="103"/>
      <c r="G193" s="101"/>
      <c r="H193" s="102"/>
      <c r="I193" s="103"/>
      <c r="J193" s="101"/>
      <c r="K193" s="102"/>
    </row>
    <row r="194" spans="1:11" ht="19.5" customHeight="1" hidden="1">
      <c r="A194" s="965"/>
      <c r="B194" s="111"/>
      <c r="C194" s="103"/>
      <c r="D194" s="101"/>
      <c r="E194" s="102"/>
      <c r="F194" s="103"/>
      <c r="G194" s="101"/>
      <c r="H194" s="102"/>
      <c r="I194" s="103"/>
      <c r="J194" s="101"/>
      <c r="K194" s="102"/>
    </row>
    <row r="195" spans="1:11" ht="19.5" customHeight="1" hidden="1">
      <c r="A195" s="965"/>
      <c r="B195" s="108"/>
      <c r="C195" s="103"/>
      <c r="D195" s="101"/>
      <c r="E195" s="102"/>
      <c r="F195" s="103"/>
      <c r="G195" s="101"/>
      <c r="H195" s="102"/>
      <c r="I195" s="103"/>
      <c r="J195" s="101"/>
      <c r="K195" s="102"/>
    </row>
    <row r="196" spans="1:11" ht="19.5" customHeight="1" hidden="1">
      <c r="A196" s="965"/>
      <c r="B196" s="109"/>
      <c r="C196" s="104"/>
      <c r="D196" s="105"/>
      <c r="E196" s="106"/>
      <c r="F196" s="103"/>
      <c r="G196" s="101"/>
      <c r="H196" s="102"/>
      <c r="I196" s="103"/>
      <c r="J196" s="101"/>
      <c r="K196" s="102"/>
    </row>
    <row r="197" spans="1:11" ht="19.5" customHeight="1" hidden="1">
      <c r="A197" s="966"/>
      <c r="B197" s="84" t="s">
        <v>201</v>
      </c>
      <c r="C197" s="112">
        <f>SUM(C192:C196)</f>
        <v>0</v>
      </c>
      <c r="D197" s="113"/>
      <c r="E197" s="122">
        <f>SUM(E192:E196)</f>
        <v>0</v>
      </c>
      <c r="F197" s="112">
        <f>SUM(F192:F196)</f>
        <v>0</v>
      </c>
      <c r="G197" s="113"/>
      <c r="H197" s="122">
        <f>SUM(H192:H196)</f>
        <v>0</v>
      </c>
      <c r="I197" s="112">
        <f>SUM(I192:I196)</f>
        <v>0</v>
      </c>
      <c r="J197" s="113"/>
      <c r="K197" s="122">
        <f>SUM(K192:K196)</f>
        <v>0</v>
      </c>
    </row>
    <row r="198" spans="1:11" ht="19.5" customHeight="1" hidden="1" thickBot="1">
      <c r="A198" s="30"/>
      <c r="B198" s="31"/>
      <c r="C198" s="32"/>
      <c r="D198" s="32"/>
      <c r="E198" s="32"/>
      <c r="F198" s="32"/>
      <c r="G198" s="32"/>
      <c r="H198" s="32"/>
      <c r="I198" s="32"/>
      <c r="J198" s="32"/>
      <c r="K198" s="33"/>
    </row>
    <row r="199" spans="1:11" ht="19.5" customHeight="1" hidden="1" thickBot="1">
      <c r="A199" s="964" t="s">
        <v>265</v>
      </c>
      <c r="B199" s="107"/>
      <c r="C199" s="100"/>
      <c r="D199" s="98"/>
      <c r="E199" s="92"/>
      <c r="F199" s="100"/>
      <c r="G199" s="98"/>
      <c r="H199" s="99"/>
      <c r="I199" s="100"/>
      <c r="J199" s="98"/>
      <c r="K199" s="99"/>
    </row>
    <row r="200" spans="1:11" ht="19.5" customHeight="1" hidden="1" thickBot="1">
      <c r="A200" s="965"/>
      <c r="B200" s="111"/>
      <c r="C200" s="103"/>
      <c r="D200" s="101"/>
      <c r="E200" s="102"/>
      <c r="F200" s="103"/>
      <c r="G200" s="101"/>
      <c r="H200" s="102"/>
      <c r="I200" s="103"/>
      <c r="J200" s="101"/>
      <c r="K200" s="102"/>
    </row>
    <row r="201" spans="1:11" ht="19.5" customHeight="1" hidden="1">
      <c r="A201" s="965"/>
      <c r="B201" s="111"/>
      <c r="C201" s="103"/>
      <c r="D201" s="101"/>
      <c r="E201" s="102"/>
      <c r="F201" s="103"/>
      <c r="G201" s="101"/>
      <c r="H201" s="102"/>
      <c r="I201" s="103"/>
      <c r="J201" s="101"/>
      <c r="K201" s="102"/>
    </row>
    <row r="202" spans="1:11" ht="19.5" customHeight="1" hidden="1">
      <c r="A202" s="965"/>
      <c r="B202" s="108"/>
      <c r="C202" s="103"/>
      <c r="D202" s="101"/>
      <c r="E202" s="102"/>
      <c r="F202" s="103"/>
      <c r="G202" s="101"/>
      <c r="H202" s="102"/>
      <c r="I202" s="103"/>
      <c r="J202" s="101"/>
      <c r="K202" s="102"/>
    </row>
    <row r="203" spans="1:11" ht="19.5" customHeight="1" hidden="1">
      <c r="A203" s="965"/>
      <c r="B203" s="109"/>
      <c r="C203" s="134"/>
      <c r="D203" s="135"/>
      <c r="E203" s="136"/>
      <c r="F203" s="103"/>
      <c r="G203" s="101"/>
      <c r="H203" s="102"/>
      <c r="I203" s="103"/>
      <c r="J203" s="101"/>
      <c r="K203" s="102"/>
    </row>
    <row r="204" spans="1:11" ht="19.5" customHeight="1" hidden="1">
      <c r="A204" s="966"/>
      <c r="B204" s="84" t="s">
        <v>201</v>
      </c>
      <c r="C204" s="112">
        <f>SUM(C199:C203)</f>
        <v>0</v>
      </c>
      <c r="D204" s="113"/>
      <c r="E204" s="122">
        <f>SUM(E199:E203)</f>
        <v>0</v>
      </c>
      <c r="F204" s="112">
        <f>SUM(F199:F203)</f>
        <v>0</v>
      </c>
      <c r="G204" s="113"/>
      <c r="H204" s="122">
        <f>SUM(H199:H203)</f>
        <v>0</v>
      </c>
      <c r="I204" s="112">
        <f>SUM(I199:I203)</f>
        <v>0</v>
      </c>
      <c r="J204" s="113"/>
      <c r="K204" s="122">
        <f>SUM(K199:K203)</f>
        <v>0</v>
      </c>
    </row>
    <row r="205" spans="1:11" ht="19.5" customHeight="1" hidden="1">
      <c r="A205" s="30"/>
      <c r="B205" s="31"/>
      <c r="C205" s="32"/>
      <c r="D205" s="32"/>
      <c r="E205" s="32"/>
      <c r="F205" s="32"/>
      <c r="G205" s="32"/>
      <c r="H205" s="32"/>
      <c r="I205" s="32"/>
      <c r="J205" s="32"/>
      <c r="K205" s="33"/>
    </row>
    <row r="206" spans="1:11" ht="19.5" customHeight="1" hidden="1">
      <c r="A206" s="964" t="s">
        <v>266</v>
      </c>
      <c r="B206" s="107"/>
      <c r="C206" s="100"/>
      <c r="D206" s="98"/>
      <c r="E206" s="99"/>
      <c r="F206" s="100"/>
      <c r="G206" s="98"/>
      <c r="H206" s="99"/>
      <c r="I206" s="100"/>
      <c r="J206" s="98"/>
      <c r="K206" s="99"/>
    </row>
    <row r="207" spans="1:11" ht="19.5" customHeight="1" hidden="1">
      <c r="A207" s="965"/>
      <c r="B207" s="111"/>
      <c r="C207" s="103"/>
      <c r="D207" s="101"/>
      <c r="E207" s="102"/>
      <c r="F207" s="103"/>
      <c r="G207" s="101"/>
      <c r="H207" s="102"/>
      <c r="I207" s="103"/>
      <c r="J207" s="101"/>
      <c r="K207" s="102"/>
    </row>
    <row r="208" spans="1:11" ht="19.5" customHeight="1" hidden="1">
      <c r="A208" s="965"/>
      <c r="B208" s="108"/>
      <c r="C208" s="103"/>
      <c r="D208" s="101"/>
      <c r="E208" s="102"/>
      <c r="F208" s="103"/>
      <c r="G208" s="101"/>
      <c r="H208" s="102"/>
      <c r="I208" s="103"/>
      <c r="J208" s="101"/>
      <c r="K208" s="102"/>
    </row>
    <row r="209" spans="1:11" ht="19.5" customHeight="1" hidden="1">
      <c r="A209" s="965"/>
      <c r="B209" s="108"/>
      <c r="C209" s="103"/>
      <c r="D209" s="101"/>
      <c r="E209" s="102"/>
      <c r="F209" s="103"/>
      <c r="G209" s="101"/>
      <c r="H209" s="102"/>
      <c r="I209" s="103"/>
      <c r="J209" s="101"/>
      <c r="K209" s="102"/>
    </row>
    <row r="210" spans="1:11" ht="19.5" customHeight="1" hidden="1" thickBot="1">
      <c r="A210" s="965"/>
      <c r="B210" s="109"/>
      <c r="C210" s="104"/>
      <c r="D210" s="105"/>
      <c r="E210" s="106"/>
      <c r="F210" s="103"/>
      <c r="G210" s="101"/>
      <c r="H210" s="102"/>
      <c r="I210" s="103"/>
      <c r="J210" s="101"/>
      <c r="K210" s="102"/>
    </row>
    <row r="211" spans="1:11" ht="19.5" customHeight="1" hidden="1" thickBot="1">
      <c r="A211" s="966"/>
      <c r="B211" s="84" t="s">
        <v>201</v>
      </c>
      <c r="C211" s="112">
        <f>SUM(C206:C210)</f>
        <v>0</v>
      </c>
      <c r="D211" s="113"/>
      <c r="E211" s="122">
        <f>SUM(E206:E210)</f>
        <v>0</v>
      </c>
      <c r="F211" s="112">
        <f>SUM(F206:F210)</f>
        <v>0</v>
      </c>
      <c r="G211" s="113"/>
      <c r="H211" s="122">
        <f>SUM(H206:H210)</f>
        <v>0</v>
      </c>
      <c r="I211" s="112">
        <f>SUM(I206:I210)</f>
        <v>0</v>
      </c>
      <c r="J211" s="113"/>
      <c r="K211" s="122">
        <f>SUM(K206:K210)</f>
        <v>0</v>
      </c>
    </row>
    <row r="212" spans="1:11" ht="19.5" customHeight="1" hidden="1">
      <c r="A212" s="30"/>
      <c r="B212" s="31"/>
      <c r="C212" s="32"/>
      <c r="D212" s="32"/>
      <c r="E212" s="32"/>
      <c r="F212" s="32"/>
      <c r="G212" s="32"/>
      <c r="H212" s="32"/>
      <c r="I212" s="32"/>
      <c r="J212" s="32"/>
      <c r="K212" s="33"/>
    </row>
    <row r="213" spans="1:11" ht="19.5" customHeight="1" hidden="1" thickBot="1">
      <c r="A213" s="964" t="s">
        <v>267</v>
      </c>
      <c r="B213" s="107"/>
      <c r="C213" s="100"/>
      <c r="D213" s="98"/>
      <c r="E213" s="99"/>
      <c r="F213" s="100"/>
      <c r="G213" s="98"/>
      <c r="H213" s="99"/>
      <c r="I213" s="100"/>
      <c r="J213" s="98"/>
      <c r="K213" s="99"/>
    </row>
    <row r="214" spans="1:11" ht="19.5" customHeight="1" hidden="1" thickBot="1">
      <c r="A214" s="965"/>
      <c r="B214" s="108"/>
      <c r="C214" s="103"/>
      <c r="D214" s="101"/>
      <c r="E214" s="102"/>
      <c r="F214" s="103"/>
      <c r="G214" s="101"/>
      <c r="H214" s="102"/>
      <c r="I214" s="103"/>
      <c r="J214" s="101"/>
      <c r="K214" s="102"/>
    </row>
    <row r="215" spans="1:11" ht="19.5" customHeight="1" hidden="1">
      <c r="A215" s="965"/>
      <c r="B215" s="108"/>
      <c r="C215" s="103"/>
      <c r="D215" s="101"/>
      <c r="E215" s="102"/>
      <c r="F215" s="103"/>
      <c r="G215" s="101"/>
      <c r="H215" s="102"/>
      <c r="I215" s="103"/>
      <c r="J215" s="101"/>
      <c r="K215" s="102"/>
    </row>
    <row r="216" spans="1:11" ht="19.5" customHeight="1" hidden="1" thickBot="1">
      <c r="A216" s="965"/>
      <c r="B216" s="108"/>
      <c r="C216" s="103"/>
      <c r="D216" s="101"/>
      <c r="E216" s="102"/>
      <c r="F216" s="103"/>
      <c r="G216" s="101"/>
      <c r="H216" s="102"/>
      <c r="I216" s="103"/>
      <c r="J216" s="101"/>
      <c r="K216" s="102"/>
    </row>
    <row r="217" spans="1:11" ht="19.5" customHeight="1" hidden="1">
      <c r="A217" s="965"/>
      <c r="B217" s="109"/>
      <c r="C217" s="104"/>
      <c r="D217" s="105"/>
      <c r="E217" s="106"/>
      <c r="F217" s="103"/>
      <c r="G217" s="101"/>
      <c r="H217" s="102"/>
      <c r="I217" s="103"/>
      <c r="J217" s="101"/>
      <c r="K217" s="102"/>
    </row>
    <row r="218" spans="1:11" ht="19.5" customHeight="1" hidden="1">
      <c r="A218" s="966"/>
      <c r="B218" s="84" t="s">
        <v>201</v>
      </c>
      <c r="C218" s="112">
        <f>SUM(C213:C217)</f>
        <v>0</v>
      </c>
      <c r="D218" s="113"/>
      <c r="E218" s="122">
        <f>SUM(E213:E217)</f>
        <v>0</v>
      </c>
      <c r="F218" s="112">
        <f>SUM(F213:F217)</f>
        <v>0</v>
      </c>
      <c r="G218" s="113"/>
      <c r="H218" s="122">
        <f>SUM(H213:H217)</f>
        <v>0</v>
      </c>
      <c r="I218" s="112">
        <f>SUM(I213:I217)</f>
        <v>0</v>
      </c>
      <c r="J218" s="113"/>
      <c r="K218" s="122">
        <f>SUM(K213:K217)</f>
        <v>0</v>
      </c>
    </row>
    <row r="219" spans="1:11" ht="19.5" customHeight="1" thickBot="1">
      <c r="A219" s="980" t="s">
        <v>115</v>
      </c>
      <c r="B219" s="981"/>
      <c r="C219" s="116">
        <f>C190+C197+C204+C211+C218</f>
        <v>0</v>
      </c>
      <c r="D219" s="117"/>
      <c r="E219" s="119">
        <f>E190+E197+E204+E211+E218</f>
        <v>0</v>
      </c>
      <c r="F219" s="116">
        <f>F190+F197+F204+F211+F218</f>
        <v>0</v>
      </c>
      <c r="G219" s="117"/>
      <c r="H219" s="119">
        <f>H190+H197+H204+H211+H218</f>
        <v>0</v>
      </c>
      <c r="I219" s="116">
        <f>I190+I197+I204+I211+I218</f>
        <v>0</v>
      </c>
      <c r="J219" s="117"/>
      <c r="K219" s="119">
        <f>K190+K197+K204+K211+K218</f>
        <v>0</v>
      </c>
    </row>
    <row r="220" spans="1:11" ht="19.5" customHeight="1" thickBot="1">
      <c r="A220" s="245"/>
      <c r="B220" s="246"/>
      <c r="C220" s="247"/>
      <c r="D220" s="247"/>
      <c r="E220" s="247"/>
      <c r="F220" s="247"/>
      <c r="G220" s="247"/>
      <c r="H220" s="247"/>
      <c r="I220" s="247"/>
      <c r="J220" s="247"/>
      <c r="K220" s="248"/>
    </row>
    <row r="221" spans="1:11" ht="19.5" customHeight="1" thickBot="1">
      <c r="A221" s="986" t="s">
        <v>106</v>
      </c>
      <c r="B221" s="930"/>
      <c r="C221" s="114">
        <f>C70+C124+C166+C182+C219</f>
        <v>0</v>
      </c>
      <c r="D221" s="115"/>
      <c r="E221" s="120">
        <f>E70+E124+E166+E182+E219</f>
        <v>0</v>
      </c>
      <c r="F221" s="114">
        <f>F70+F124+F166+F182+F219</f>
        <v>0</v>
      </c>
      <c r="G221" s="115"/>
      <c r="H221" s="120">
        <f>H70+H124+H166+H182+H219</f>
        <v>0</v>
      </c>
      <c r="I221" s="114">
        <f>I70+I124+I166+I182+I219</f>
        <v>0</v>
      </c>
      <c r="J221" s="115"/>
      <c r="K221" s="121">
        <f>K70+K124+K166+K182+K219</f>
        <v>0</v>
      </c>
    </row>
    <row r="222" spans="1:11" ht="19.5" customHeight="1" thickBot="1">
      <c r="A222" s="249"/>
      <c r="B222" s="244"/>
      <c r="C222" s="157"/>
      <c r="D222" s="157"/>
      <c r="E222" s="157"/>
      <c r="F222" s="157"/>
      <c r="G222" s="157"/>
      <c r="H222" s="157"/>
      <c r="I222" s="157"/>
      <c r="J222" s="157"/>
      <c r="K222" s="250"/>
    </row>
    <row r="223" spans="1:11" ht="19.5" customHeight="1" thickBot="1">
      <c r="A223" s="957" t="s">
        <v>107</v>
      </c>
      <c r="B223" s="958"/>
      <c r="C223" s="958"/>
      <c r="D223" s="958"/>
      <c r="E223" s="958"/>
      <c r="F223" s="958"/>
      <c r="G223" s="958"/>
      <c r="H223" s="958"/>
      <c r="I223" s="958"/>
      <c r="J223" s="958"/>
      <c r="K223" s="959"/>
    </row>
    <row r="224" spans="1:11" ht="29.25" customHeight="1">
      <c r="A224" s="964" t="s">
        <v>268</v>
      </c>
      <c r="B224" s="107"/>
      <c r="C224" s="100"/>
      <c r="D224" s="98"/>
      <c r="E224" s="99"/>
      <c r="F224" s="100"/>
      <c r="G224" s="98"/>
      <c r="H224" s="99"/>
      <c r="I224" s="100"/>
      <c r="J224" s="98"/>
      <c r="K224" s="99"/>
    </row>
    <row r="225" spans="1:11" ht="27.75" customHeight="1">
      <c r="A225" s="965"/>
      <c r="B225" s="111"/>
      <c r="C225" s="128"/>
      <c r="D225" s="129"/>
      <c r="E225" s="130"/>
      <c r="F225" s="128"/>
      <c r="G225" s="129"/>
      <c r="H225" s="130"/>
      <c r="I225" s="128"/>
      <c r="J225" s="129"/>
      <c r="K225" s="130"/>
    </row>
    <row r="226" spans="1:11" ht="19.5" customHeight="1" thickBot="1">
      <c r="A226" s="965"/>
      <c r="B226" s="108"/>
      <c r="C226" s="103"/>
      <c r="D226" s="101"/>
      <c r="E226" s="102"/>
      <c r="F226" s="103"/>
      <c r="G226" s="101"/>
      <c r="H226" s="102"/>
      <c r="I226" s="103"/>
      <c r="J226" s="101"/>
      <c r="K226" s="102"/>
    </row>
    <row r="227" spans="1:11" ht="19.5" customHeight="1" hidden="1">
      <c r="A227" s="965"/>
      <c r="B227" s="108"/>
      <c r="C227" s="103"/>
      <c r="D227" s="101"/>
      <c r="E227" s="102"/>
      <c r="F227" s="103"/>
      <c r="G227" s="101"/>
      <c r="H227" s="102"/>
      <c r="I227" s="103"/>
      <c r="J227" s="101"/>
      <c r="K227" s="102"/>
    </row>
    <row r="228" spans="1:11" ht="19.5" customHeight="1" hidden="1">
      <c r="A228" s="965"/>
      <c r="B228" s="109"/>
      <c r="C228" s="104"/>
      <c r="D228" s="105"/>
      <c r="E228" s="106"/>
      <c r="F228" s="103"/>
      <c r="G228" s="101"/>
      <c r="H228" s="102"/>
      <c r="I228" s="103"/>
      <c r="J228" s="101"/>
      <c r="K228" s="102"/>
    </row>
    <row r="229" spans="1:11" ht="19.5" customHeight="1" thickBot="1">
      <c r="A229" s="966"/>
      <c r="B229" s="84" t="s">
        <v>201</v>
      </c>
      <c r="C229" s="112">
        <f>SUM(C224:C228)</f>
        <v>0</v>
      </c>
      <c r="D229" s="113"/>
      <c r="E229" s="122">
        <f>SUM(E224:E228)</f>
        <v>0</v>
      </c>
      <c r="F229" s="112">
        <f>SUM(F224:F228)</f>
        <v>0</v>
      </c>
      <c r="G229" s="113"/>
      <c r="H229" s="122">
        <f>SUM(H224:H228)</f>
        <v>0</v>
      </c>
      <c r="I229" s="112">
        <f>SUM(I224:I228)</f>
        <v>0</v>
      </c>
      <c r="J229" s="113"/>
      <c r="K229" s="122">
        <f>SUM(K224:K228)</f>
        <v>0</v>
      </c>
    </row>
    <row r="230" spans="1:11" ht="19.5" customHeight="1" thickBot="1">
      <c r="A230" s="30"/>
      <c r="B230" s="31"/>
      <c r="C230" s="32"/>
      <c r="D230" s="32"/>
      <c r="E230" s="32"/>
      <c r="F230" s="32"/>
      <c r="G230" s="32"/>
      <c r="H230" s="32"/>
      <c r="I230" s="32"/>
      <c r="J230" s="32"/>
      <c r="K230" s="33"/>
    </row>
    <row r="231" spans="1:11" ht="39" customHeight="1" thickBot="1">
      <c r="A231" s="964" t="s">
        <v>269</v>
      </c>
      <c r="B231" s="107"/>
      <c r="C231" s="100"/>
      <c r="D231" s="98"/>
      <c r="E231" s="99"/>
      <c r="F231" s="100"/>
      <c r="G231" s="98"/>
      <c r="H231" s="99"/>
      <c r="I231" s="100"/>
      <c r="J231" s="98"/>
      <c r="K231" s="99"/>
    </row>
    <row r="232" spans="1:11" ht="19.5" customHeight="1" hidden="1" thickBot="1">
      <c r="A232" s="965"/>
      <c r="B232" s="111"/>
      <c r="C232" s="103"/>
      <c r="D232" s="101"/>
      <c r="E232" s="102"/>
      <c r="F232" s="103"/>
      <c r="G232" s="101"/>
      <c r="H232" s="102"/>
      <c r="I232" s="103"/>
      <c r="J232" s="101"/>
      <c r="K232" s="102"/>
    </row>
    <row r="233" spans="1:11" ht="19.5" customHeight="1" hidden="1" thickBot="1">
      <c r="A233" s="965"/>
      <c r="B233" s="108"/>
      <c r="C233" s="103"/>
      <c r="D233" s="101"/>
      <c r="E233" s="102"/>
      <c r="F233" s="103"/>
      <c r="G233" s="101"/>
      <c r="H233" s="102"/>
      <c r="I233" s="103"/>
      <c r="J233" s="101"/>
      <c r="K233" s="102"/>
    </row>
    <row r="234" spans="1:11" ht="19.5" customHeight="1" hidden="1">
      <c r="A234" s="965"/>
      <c r="B234" s="108"/>
      <c r="C234" s="103"/>
      <c r="D234" s="101"/>
      <c r="E234" s="102"/>
      <c r="F234" s="103"/>
      <c r="G234" s="101"/>
      <c r="H234" s="102"/>
      <c r="I234" s="103"/>
      <c r="J234" s="101"/>
      <c r="K234" s="102"/>
    </row>
    <row r="235" spans="1:11" ht="19.5" customHeight="1" hidden="1">
      <c r="A235" s="965"/>
      <c r="B235" s="109"/>
      <c r="C235" s="104"/>
      <c r="D235" s="105"/>
      <c r="E235" s="106"/>
      <c r="F235" s="103"/>
      <c r="G235" s="101"/>
      <c r="H235" s="102"/>
      <c r="I235" s="103"/>
      <c r="J235" s="101"/>
      <c r="K235" s="102"/>
    </row>
    <row r="236" spans="1:11" ht="19.5" customHeight="1" thickBot="1">
      <c r="A236" s="966"/>
      <c r="B236" s="84" t="s">
        <v>201</v>
      </c>
      <c r="C236" s="112">
        <f>SUM(C231:C235)</f>
        <v>0</v>
      </c>
      <c r="D236" s="113"/>
      <c r="E236" s="122">
        <f>SUM(E231:E235)</f>
        <v>0</v>
      </c>
      <c r="F236" s="112">
        <f>SUM(F231:F235)</f>
        <v>0</v>
      </c>
      <c r="G236" s="113"/>
      <c r="H236" s="122">
        <f>SUM(H231:H235)</f>
        <v>0</v>
      </c>
      <c r="I236" s="112">
        <f>SUM(I231:I235)</f>
        <v>0</v>
      </c>
      <c r="J236" s="113"/>
      <c r="K236" s="122">
        <f>SUM(K231:K235)</f>
        <v>0</v>
      </c>
    </row>
    <row r="237" spans="1:11" ht="19.5" customHeight="1" thickBot="1">
      <c r="A237" s="30"/>
      <c r="B237" s="31"/>
      <c r="C237" s="32"/>
      <c r="D237" s="32"/>
      <c r="E237" s="32"/>
      <c r="F237" s="32"/>
      <c r="G237" s="32"/>
      <c r="H237" s="32"/>
      <c r="I237" s="32"/>
      <c r="J237" s="32"/>
      <c r="K237" s="33"/>
    </row>
    <row r="238" spans="1:11" ht="32.25" customHeight="1">
      <c r="A238" s="964" t="s">
        <v>270</v>
      </c>
      <c r="B238" s="107"/>
      <c r="C238" s="100"/>
      <c r="D238" s="98"/>
      <c r="E238" s="99"/>
      <c r="F238" s="100"/>
      <c r="G238" s="98"/>
      <c r="H238" s="99"/>
      <c r="I238" s="100"/>
      <c r="J238" s="98"/>
      <c r="K238" s="99"/>
    </row>
    <row r="239" spans="1:11" ht="19.5" customHeight="1">
      <c r="A239" s="965"/>
      <c r="B239" s="111"/>
      <c r="C239" s="103"/>
      <c r="D239" s="101"/>
      <c r="E239" s="102"/>
      <c r="F239" s="103"/>
      <c r="G239" s="101"/>
      <c r="H239" s="102"/>
      <c r="I239" s="103"/>
      <c r="J239" s="101"/>
      <c r="K239" s="102"/>
    </row>
    <row r="240" spans="1:11" ht="19.5" customHeight="1" hidden="1">
      <c r="A240" s="965"/>
      <c r="B240" s="108"/>
      <c r="C240" s="103"/>
      <c r="D240" s="101"/>
      <c r="E240" s="102"/>
      <c r="F240" s="103"/>
      <c r="G240" s="101"/>
      <c r="H240" s="102"/>
      <c r="I240" s="103"/>
      <c r="J240" s="101"/>
      <c r="K240" s="102"/>
    </row>
    <row r="241" spans="1:11" ht="19.5" customHeight="1" hidden="1">
      <c r="A241" s="965"/>
      <c r="B241" s="108"/>
      <c r="C241" s="103"/>
      <c r="D241" s="101"/>
      <c r="E241" s="102"/>
      <c r="F241" s="103"/>
      <c r="G241" s="101"/>
      <c r="H241" s="102"/>
      <c r="I241" s="103"/>
      <c r="J241" s="101"/>
      <c r="K241" s="102"/>
    </row>
    <row r="242" spans="1:11" ht="19.5" customHeight="1" thickBot="1">
      <c r="A242" s="965"/>
      <c r="B242" s="109"/>
      <c r="C242" s="104"/>
      <c r="D242" s="105"/>
      <c r="E242" s="106"/>
      <c r="F242" s="103"/>
      <c r="G242" s="101"/>
      <c r="H242" s="102"/>
      <c r="I242" s="103"/>
      <c r="J242" s="101"/>
      <c r="K242" s="102"/>
    </row>
    <row r="243" spans="1:11" ht="19.5" customHeight="1" thickBot="1">
      <c r="A243" s="966"/>
      <c r="B243" s="84" t="s">
        <v>201</v>
      </c>
      <c r="C243" s="112">
        <f>SUM(C238:C242)</f>
        <v>0</v>
      </c>
      <c r="D243" s="113"/>
      <c r="E243" s="122">
        <f>SUM(E238:E242)</f>
        <v>0</v>
      </c>
      <c r="F243" s="112">
        <f>SUM(F238:F242)</f>
        <v>0</v>
      </c>
      <c r="G243" s="113"/>
      <c r="H243" s="122">
        <f>SUM(H238:H242)</f>
        <v>0</v>
      </c>
      <c r="I243" s="112">
        <f>SUM(I238:I242)</f>
        <v>0</v>
      </c>
      <c r="J243" s="113"/>
      <c r="K243" s="122">
        <f>SUM(K238:K242)</f>
        <v>0</v>
      </c>
    </row>
    <row r="244" spans="1:11" ht="16.5" customHeight="1" thickBot="1">
      <c r="A244" s="30"/>
      <c r="B244" s="31"/>
      <c r="C244" s="32"/>
      <c r="D244" s="32"/>
      <c r="E244" s="32"/>
      <c r="F244" s="32"/>
      <c r="G244" s="32"/>
      <c r="H244" s="32"/>
      <c r="I244" s="32"/>
      <c r="J244" s="32"/>
      <c r="K244" s="33"/>
    </row>
    <row r="245" spans="1:11" ht="19.5" customHeight="1" hidden="1">
      <c r="A245" s="964" t="s">
        <v>271</v>
      </c>
      <c r="B245" s="107"/>
      <c r="C245" s="100"/>
      <c r="D245" s="98"/>
      <c r="E245" s="99"/>
      <c r="F245" s="100"/>
      <c r="G245" s="98"/>
      <c r="H245" s="99"/>
      <c r="I245" s="100"/>
      <c r="J245" s="98"/>
      <c r="K245" s="99"/>
    </row>
    <row r="246" spans="1:11" ht="19.5" customHeight="1" hidden="1" thickBot="1">
      <c r="A246" s="965"/>
      <c r="B246" s="111"/>
      <c r="C246" s="103"/>
      <c r="D246" s="101"/>
      <c r="E246" s="102"/>
      <c r="F246" s="103"/>
      <c r="G246" s="101"/>
      <c r="H246" s="102"/>
      <c r="I246" s="103"/>
      <c r="J246" s="101"/>
      <c r="K246" s="102"/>
    </row>
    <row r="247" spans="1:11" ht="19.5" customHeight="1" hidden="1" thickBot="1">
      <c r="A247" s="965"/>
      <c r="B247" s="108"/>
      <c r="C247" s="103"/>
      <c r="D247" s="101"/>
      <c r="E247" s="102"/>
      <c r="F247" s="103"/>
      <c r="G247" s="101"/>
      <c r="H247" s="102"/>
      <c r="I247" s="103"/>
      <c r="J247" s="101"/>
      <c r="K247" s="102"/>
    </row>
    <row r="248" spans="1:11" ht="19.5" customHeight="1" hidden="1">
      <c r="A248" s="965"/>
      <c r="B248" s="108"/>
      <c r="C248" s="103"/>
      <c r="D248" s="101"/>
      <c r="E248" s="102"/>
      <c r="F248" s="103"/>
      <c r="G248" s="101"/>
      <c r="H248" s="102"/>
      <c r="I248" s="103"/>
      <c r="J248" s="101"/>
      <c r="K248" s="102"/>
    </row>
    <row r="249" spans="1:11" ht="19.5" customHeight="1" hidden="1" thickBot="1">
      <c r="A249" s="965"/>
      <c r="B249" s="109"/>
      <c r="C249" s="104"/>
      <c r="D249" s="105"/>
      <c r="E249" s="106"/>
      <c r="F249" s="103"/>
      <c r="G249" s="101"/>
      <c r="H249" s="102"/>
      <c r="I249" s="103"/>
      <c r="J249" s="101"/>
      <c r="K249" s="102"/>
    </row>
    <row r="250" spans="1:11" ht="19.5" customHeight="1" hidden="1">
      <c r="A250" s="966"/>
      <c r="B250" s="84" t="s">
        <v>201</v>
      </c>
      <c r="C250" s="112">
        <f>SUM(C245:C249)</f>
        <v>0</v>
      </c>
      <c r="D250" s="113"/>
      <c r="E250" s="122">
        <f>SUM(E245:E249)</f>
        <v>0</v>
      </c>
      <c r="F250" s="112">
        <f>SUM(F245:F249)</f>
        <v>0</v>
      </c>
      <c r="G250" s="113"/>
      <c r="H250" s="122">
        <f>SUM(H245:H249)</f>
        <v>0</v>
      </c>
      <c r="I250" s="112">
        <f>SUM(I245:I249)</f>
        <v>0</v>
      </c>
      <c r="J250" s="113"/>
      <c r="K250" s="122">
        <f>SUM(K245:K249)</f>
        <v>0</v>
      </c>
    </row>
    <row r="251" spans="1:11" ht="19.5" customHeight="1" hidden="1">
      <c r="A251" s="30"/>
      <c r="B251" s="31"/>
      <c r="C251" s="32"/>
      <c r="D251" s="32"/>
      <c r="E251" s="32"/>
      <c r="F251" s="32"/>
      <c r="G251" s="32"/>
      <c r="H251" s="32"/>
      <c r="I251" s="32"/>
      <c r="J251" s="32"/>
      <c r="K251" s="33"/>
    </row>
    <row r="252" spans="1:11" ht="50.25" customHeight="1" thickBot="1">
      <c r="A252" s="964" t="s">
        <v>272</v>
      </c>
      <c r="B252" s="107"/>
      <c r="C252" s="100"/>
      <c r="D252" s="98"/>
      <c r="E252" s="99"/>
      <c r="F252" s="100"/>
      <c r="G252" s="98"/>
      <c r="H252" s="99"/>
      <c r="I252" s="100"/>
      <c r="J252" s="98"/>
      <c r="K252" s="99"/>
    </row>
    <row r="253" spans="1:11" ht="19.5" customHeight="1" hidden="1">
      <c r="A253" s="965"/>
      <c r="B253" s="111"/>
      <c r="C253" s="128"/>
      <c r="D253" s="129"/>
      <c r="E253" s="130"/>
      <c r="F253" s="128"/>
      <c r="G253" s="129"/>
      <c r="H253" s="130"/>
      <c r="I253" s="128"/>
      <c r="J253" s="129"/>
      <c r="K253" s="130"/>
    </row>
    <row r="254" spans="1:11" ht="19.5" customHeight="1" hidden="1">
      <c r="A254" s="965"/>
      <c r="B254" s="111"/>
      <c r="C254" s="128"/>
      <c r="D254" s="129"/>
      <c r="E254" s="130"/>
      <c r="F254" s="128"/>
      <c r="G254" s="129"/>
      <c r="H254" s="130"/>
      <c r="I254" s="128"/>
      <c r="J254" s="129"/>
      <c r="K254" s="130"/>
    </row>
    <row r="255" spans="1:11" ht="19.5" customHeight="1" hidden="1">
      <c r="A255" s="965"/>
      <c r="B255" s="111"/>
      <c r="C255" s="103"/>
      <c r="D255" s="101"/>
      <c r="E255" s="102"/>
      <c r="F255" s="103"/>
      <c r="G255" s="101"/>
      <c r="H255" s="102"/>
      <c r="I255" s="103"/>
      <c r="J255" s="101"/>
      <c r="K255" s="102"/>
    </row>
    <row r="256" spans="1:11" ht="19.5" customHeight="1" hidden="1" thickBot="1">
      <c r="A256" s="965"/>
      <c r="B256" s="109"/>
      <c r="C256" s="104"/>
      <c r="D256" s="105"/>
      <c r="E256" s="106"/>
      <c r="F256" s="103"/>
      <c r="G256" s="101"/>
      <c r="H256" s="102"/>
      <c r="I256" s="103"/>
      <c r="J256" s="101"/>
      <c r="K256" s="102"/>
    </row>
    <row r="257" spans="1:11" ht="19.5" customHeight="1" thickBot="1">
      <c r="A257" s="966"/>
      <c r="B257" s="84" t="s">
        <v>201</v>
      </c>
      <c r="C257" s="112">
        <f>SUM(C252:C256)</f>
        <v>0</v>
      </c>
      <c r="D257" s="113"/>
      <c r="E257" s="122">
        <f>SUM(E252:E256)</f>
        <v>0</v>
      </c>
      <c r="F257" s="112">
        <f>SUM(F252:F256)</f>
        <v>0</v>
      </c>
      <c r="G257" s="113"/>
      <c r="H257" s="122">
        <f>SUM(H252:H256)</f>
        <v>0</v>
      </c>
      <c r="I257" s="112">
        <f>SUM(I252:I256)</f>
        <v>0</v>
      </c>
      <c r="J257" s="113"/>
      <c r="K257" s="122">
        <f>SUM(K252:K256)</f>
        <v>0</v>
      </c>
    </row>
    <row r="258" spans="1:11" ht="19.5" customHeight="1" thickBot="1">
      <c r="A258" s="30"/>
      <c r="B258" s="31"/>
      <c r="C258" s="32"/>
      <c r="D258" s="32"/>
      <c r="E258" s="32"/>
      <c r="F258" s="32"/>
      <c r="G258" s="32"/>
      <c r="H258" s="32"/>
      <c r="I258" s="32"/>
      <c r="J258" s="32"/>
      <c r="K258" s="33"/>
    </row>
    <row r="259" spans="1:11" ht="27" customHeight="1">
      <c r="A259" s="964" t="s">
        <v>273</v>
      </c>
      <c r="B259" s="57"/>
      <c r="C259" s="100"/>
      <c r="D259" s="98"/>
      <c r="E259" s="99"/>
      <c r="F259" s="100"/>
      <c r="G259" s="98"/>
      <c r="H259" s="99"/>
      <c r="I259" s="100"/>
      <c r="J259" s="98"/>
      <c r="K259" s="99"/>
    </row>
    <row r="260" spans="1:11" ht="19.5" customHeight="1" thickBot="1">
      <c r="A260" s="965"/>
      <c r="B260" s="111"/>
      <c r="C260" s="103"/>
      <c r="D260" s="129"/>
      <c r="E260" s="102"/>
      <c r="F260" s="103"/>
      <c r="G260" s="129"/>
      <c r="H260" s="102"/>
      <c r="I260" s="103"/>
      <c r="J260" s="129"/>
      <c r="K260" s="102"/>
    </row>
    <row r="261" spans="1:11" ht="19.5" customHeight="1" hidden="1" thickBot="1">
      <c r="A261" s="965"/>
      <c r="B261" s="108"/>
      <c r="C261" s="103"/>
      <c r="D261" s="101"/>
      <c r="E261" s="102"/>
      <c r="F261" s="103"/>
      <c r="G261" s="101"/>
      <c r="H261" s="102"/>
      <c r="I261" s="103"/>
      <c r="J261" s="101"/>
      <c r="K261" s="102"/>
    </row>
    <row r="262" spans="1:11" ht="19.5" customHeight="1" hidden="1" thickBot="1">
      <c r="A262" s="965"/>
      <c r="B262" s="108"/>
      <c r="C262" s="103"/>
      <c r="D262" s="101"/>
      <c r="E262" s="102"/>
      <c r="F262" s="103"/>
      <c r="G262" s="101"/>
      <c r="H262" s="102"/>
      <c r="I262" s="103"/>
      <c r="J262" s="101"/>
      <c r="K262" s="102"/>
    </row>
    <row r="263" spans="1:11" ht="19.5" customHeight="1" hidden="1">
      <c r="A263" s="965"/>
      <c r="B263" s="109"/>
      <c r="C263" s="104"/>
      <c r="D263" s="105"/>
      <c r="E263" s="106"/>
      <c r="F263" s="103"/>
      <c r="G263" s="101"/>
      <c r="H263" s="102"/>
      <c r="I263" s="103"/>
      <c r="J263" s="101"/>
      <c r="K263" s="102"/>
    </row>
    <row r="264" spans="1:11" ht="19.5" customHeight="1" thickBot="1">
      <c r="A264" s="966"/>
      <c r="B264" s="84" t="s">
        <v>201</v>
      </c>
      <c r="C264" s="112">
        <f>SUM(C259:C263)</f>
        <v>0</v>
      </c>
      <c r="D264" s="113"/>
      <c r="E264" s="122">
        <f>SUM(E259:E263)</f>
        <v>0</v>
      </c>
      <c r="F264" s="112">
        <f>SUM(F259:F263)</f>
        <v>0</v>
      </c>
      <c r="G264" s="113"/>
      <c r="H264" s="122">
        <f>SUM(H259:H263)</f>
        <v>0</v>
      </c>
      <c r="I264" s="112">
        <f>SUM(I259:I263)</f>
        <v>0</v>
      </c>
      <c r="J264" s="113"/>
      <c r="K264" s="122">
        <f>SUM(K259:K263)</f>
        <v>0</v>
      </c>
    </row>
    <row r="265" spans="1:11" ht="19.5" customHeight="1" thickBot="1">
      <c r="A265" s="30"/>
      <c r="B265" s="31"/>
      <c r="C265" s="32"/>
      <c r="D265" s="32"/>
      <c r="E265" s="32"/>
      <c r="F265" s="32"/>
      <c r="G265" s="32"/>
      <c r="H265" s="32"/>
      <c r="I265" s="32"/>
      <c r="J265" s="32"/>
      <c r="K265" s="33"/>
    </row>
    <row r="266" spans="1:11" ht="19.5" customHeight="1" thickBot="1">
      <c r="A266" s="986" t="s">
        <v>108</v>
      </c>
      <c r="B266" s="930"/>
      <c r="C266" s="114">
        <f>C229+C236+C243+C250+C257+C264</f>
        <v>0</v>
      </c>
      <c r="D266" s="115"/>
      <c r="E266" s="121">
        <f>E229+E236+E243+E250+E257+E264</f>
        <v>0</v>
      </c>
      <c r="F266" s="114">
        <f>F229+F236+F243+F250+F257+F264</f>
        <v>0</v>
      </c>
      <c r="G266" s="115"/>
      <c r="H266" s="121">
        <f>H229+H236+H243+H250+H257+H264</f>
        <v>0</v>
      </c>
      <c r="I266" s="114">
        <f>I229+I236+I243+I250+I257+I264</f>
        <v>0</v>
      </c>
      <c r="J266" s="115"/>
      <c r="K266" s="121">
        <f>K229+K236+K243+K250+K257+K264</f>
        <v>0</v>
      </c>
    </row>
    <row r="267" spans="1:11" ht="19.5" customHeight="1" thickBot="1">
      <c r="A267" s="30"/>
      <c r="B267" s="31"/>
      <c r="C267" s="32"/>
      <c r="D267" s="32"/>
      <c r="E267" s="32"/>
      <c r="F267" s="32"/>
      <c r="G267" s="32"/>
      <c r="H267" s="32"/>
      <c r="I267" s="32"/>
      <c r="J267" s="32"/>
      <c r="K267" s="33"/>
    </row>
    <row r="268" spans="1:11" ht="19.5" customHeight="1" thickBot="1">
      <c r="A268" s="987" t="s">
        <v>113</v>
      </c>
      <c r="B268" s="988"/>
      <c r="C268" s="988"/>
      <c r="D268" s="988"/>
      <c r="E268" s="988"/>
      <c r="F268" s="988"/>
      <c r="G268" s="988"/>
      <c r="H268" s="988"/>
      <c r="I268" s="988"/>
      <c r="J268" s="988"/>
      <c r="K268" s="989"/>
    </row>
    <row r="269" spans="1:11" ht="19.5" customHeight="1">
      <c r="A269" s="964" t="s">
        <v>274</v>
      </c>
      <c r="B269" s="57"/>
      <c r="C269" s="100"/>
      <c r="D269" s="98"/>
      <c r="E269" s="99"/>
      <c r="F269" s="100"/>
      <c r="G269" s="98"/>
      <c r="H269" s="99"/>
      <c r="I269" s="100"/>
      <c r="J269" s="98"/>
      <c r="K269" s="99"/>
    </row>
    <row r="270" spans="1:11" ht="19.5" customHeight="1">
      <c r="A270" s="965"/>
      <c r="B270" s="111"/>
      <c r="C270" s="128"/>
      <c r="D270" s="129"/>
      <c r="E270" s="130"/>
      <c r="F270" s="128"/>
      <c r="G270" s="129"/>
      <c r="H270" s="130"/>
      <c r="I270" s="128"/>
      <c r="J270" s="129"/>
      <c r="K270" s="130"/>
    </row>
    <row r="271" spans="1:11" ht="19.5" customHeight="1">
      <c r="A271" s="965"/>
      <c r="B271" s="111"/>
      <c r="C271" s="128"/>
      <c r="D271" s="129"/>
      <c r="E271" s="130"/>
      <c r="F271" s="128"/>
      <c r="G271" s="129"/>
      <c r="H271" s="130"/>
      <c r="I271" s="128"/>
      <c r="J271" s="129"/>
      <c r="K271" s="130"/>
    </row>
    <row r="272" spans="1:11" ht="19.5" customHeight="1" thickBot="1">
      <c r="A272" s="965"/>
      <c r="B272" s="111"/>
      <c r="C272" s="128"/>
      <c r="D272" s="129"/>
      <c r="E272" s="130"/>
      <c r="F272" s="128"/>
      <c r="G272" s="129"/>
      <c r="H272" s="130"/>
      <c r="I272" s="128"/>
      <c r="J272" s="129"/>
      <c r="K272" s="130"/>
    </row>
    <row r="273" spans="1:11" ht="19.5" customHeight="1" hidden="1">
      <c r="A273" s="965"/>
      <c r="B273" s="108"/>
      <c r="C273" s="128"/>
      <c r="D273" s="129"/>
      <c r="E273" s="130"/>
      <c r="F273" s="128"/>
      <c r="G273" s="129"/>
      <c r="H273" s="130"/>
      <c r="I273" s="128"/>
      <c r="J273" s="129"/>
      <c r="K273" s="130"/>
    </row>
    <row r="274" spans="1:11" ht="19.5" customHeight="1" hidden="1">
      <c r="A274" s="965"/>
      <c r="B274" s="109"/>
      <c r="C274" s="104"/>
      <c r="D274" s="105"/>
      <c r="E274" s="106"/>
      <c r="F274" s="103"/>
      <c r="G274" s="101"/>
      <c r="H274" s="102"/>
      <c r="I274" s="103"/>
      <c r="J274" s="101"/>
      <c r="K274" s="102"/>
    </row>
    <row r="275" spans="1:11" ht="19.5" customHeight="1" thickBot="1">
      <c r="A275" s="966"/>
      <c r="B275" s="84" t="s">
        <v>201</v>
      </c>
      <c r="C275" s="112">
        <f>SUM(C269:C274)</f>
        <v>0</v>
      </c>
      <c r="D275" s="113"/>
      <c r="E275" s="122">
        <f>SUM(E269:E274)</f>
        <v>0</v>
      </c>
      <c r="F275" s="112">
        <f>SUM(F269:F274)</f>
        <v>0</v>
      </c>
      <c r="G275" s="113"/>
      <c r="H275" s="122">
        <f>SUM(H269:H274)</f>
        <v>0</v>
      </c>
      <c r="I275" s="112">
        <f>SUM(I269:I274)</f>
        <v>0</v>
      </c>
      <c r="J275" s="113"/>
      <c r="K275" s="122">
        <f>SUM(K269:K274)</f>
        <v>0</v>
      </c>
    </row>
    <row r="276" spans="1:11" ht="19.5" customHeight="1">
      <c r="A276" s="30"/>
      <c r="B276" s="31"/>
      <c r="C276" s="32"/>
      <c r="D276" s="32"/>
      <c r="E276" s="32"/>
      <c r="F276" s="32"/>
      <c r="G276" s="32"/>
      <c r="H276" s="32"/>
      <c r="I276" s="32"/>
      <c r="J276" s="32"/>
      <c r="K276" s="33"/>
    </row>
    <row r="277" spans="1:11" ht="19.5" customHeight="1" hidden="1" thickBot="1">
      <c r="A277" s="964" t="s">
        <v>275</v>
      </c>
      <c r="B277" s="107"/>
      <c r="C277" s="100"/>
      <c r="D277" s="98"/>
      <c r="E277" s="99"/>
      <c r="F277" s="100"/>
      <c r="G277" s="98"/>
      <c r="H277" s="99"/>
      <c r="I277" s="100"/>
      <c r="J277" s="98"/>
      <c r="K277" s="99"/>
    </row>
    <row r="278" spans="1:11" ht="19.5" customHeight="1" hidden="1" thickBot="1">
      <c r="A278" s="965"/>
      <c r="B278" s="111"/>
      <c r="C278" s="128"/>
      <c r="D278" s="129"/>
      <c r="E278" s="130"/>
      <c r="F278" s="128"/>
      <c r="G278" s="129"/>
      <c r="H278" s="130"/>
      <c r="I278" s="128"/>
      <c r="J278" s="129"/>
      <c r="K278" s="130"/>
    </row>
    <row r="279" spans="1:11" ht="19.5" customHeight="1" hidden="1" thickBot="1">
      <c r="A279" s="965"/>
      <c r="B279" s="111"/>
      <c r="C279" s="128"/>
      <c r="D279" s="129"/>
      <c r="E279" s="130"/>
      <c r="F279" s="128"/>
      <c r="G279" s="129"/>
      <c r="H279" s="130"/>
      <c r="I279" s="128"/>
      <c r="J279" s="129"/>
      <c r="K279" s="130"/>
    </row>
    <row r="280" spans="1:11" ht="19.5" customHeight="1" hidden="1">
      <c r="A280" s="965"/>
      <c r="B280" s="111"/>
      <c r="C280" s="128"/>
      <c r="D280" s="129"/>
      <c r="E280" s="130"/>
      <c r="F280" s="128"/>
      <c r="G280" s="129"/>
      <c r="H280" s="130"/>
      <c r="I280" s="128"/>
      <c r="J280" s="129"/>
      <c r="K280" s="130"/>
    </row>
    <row r="281" spans="1:11" ht="19.5" customHeight="1" hidden="1">
      <c r="A281" s="965"/>
      <c r="B281" s="111"/>
      <c r="C281" s="103"/>
      <c r="D281" s="101"/>
      <c r="E281" s="102"/>
      <c r="F281" s="103"/>
      <c r="G281" s="101"/>
      <c r="H281" s="102"/>
      <c r="I281" s="103"/>
      <c r="J281" s="101"/>
      <c r="K281" s="102"/>
    </row>
    <row r="282" spans="1:11" ht="19.5" customHeight="1" hidden="1">
      <c r="A282" s="965"/>
      <c r="B282" s="109"/>
      <c r="C282" s="104"/>
      <c r="D282" s="105"/>
      <c r="E282" s="106"/>
      <c r="F282" s="103"/>
      <c r="G282" s="101"/>
      <c r="H282" s="102"/>
      <c r="I282" s="103"/>
      <c r="J282" s="101"/>
      <c r="K282" s="102"/>
    </row>
    <row r="283" spans="1:11" ht="30.75" customHeight="1" hidden="1">
      <c r="A283" s="966"/>
      <c r="B283" s="84" t="s">
        <v>201</v>
      </c>
      <c r="C283" s="112">
        <f>SUM(C277:C282)</f>
        <v>0</v>
      </c>
      <c r="D283" s="113"/>
      <c r="E283" s="122">
        <f>SUM(E277:E282)</f>
        <v>0</v>
      </c>
      <c r="F283" s="112">
        <f>SUM(F277:F282)</f>
        <v>0</v>
      </c>
      <c r="G283" s="113"/>
      <c r="H283" s="122">
        <f>SUM(H277:H282)</f>
        <v>0</v>
      </c>
      <c r="I283" s="112">
        <f>SUM(I277:I282)</f>
        <v>0</v>
      </c>
      <c r="J283" s="113"/>
      <c r="K283" s="122">
        <f>SUM(K277:K282)</f>
        <v>0</v>
      </c>
    </row>
    <row r="284" spans="1:11" ht="19.5" customHeight="1" hidden="1" thickBot="1">
      <c r="A284" s="30"/>
      <c r="B284" s="31"/>
      <c r="C284" s="32"/>
      <c r="D284" s="32"/>
      <c r="E284" s="32"/>
      <c r="F284" s="32"/>
      <c r="G284" s="32"/>
      <c r="H284" s="32"/>
      <c r="I284" s="32"/>
      <c r="J284" s="32"/>
      <c r="K284" s="33"/>
    </row>
    <row r="285" spans="1:11" ht="19.5" customHeight="1" hidden="1" thickBot="1">
      <c r="A285" s="964" t="s">
        <v>276</v>
      </c>
      <c r="B285" s="107"/>
      <c r="C285" s="100"/>
      <c r="D285" s="98"/>
      <c r="E285" s="99"/>
      <c r="F285" s="100"/>
      <c r="G285" s="98"/>
      <c r="H285" s="99"/>
      <c r="I285" s="100"/>
      <c r="J285" s="98"/>
      <c r="K285" s="99"/>
    </row>
    <row r="286" spans="1:11" ht="19.5" customHeight="1" hidden="1" thickBot="1">
      <c r="A286" s="965"/>
      <c r="B286" s="111"/>
      <c r="C286" s="128"/>
      <c r="D286" s="129"/>
      <c r="E286" s="130"/>
      <c r="F286" s="128"/>
      <c r="G286" s="129"/>
      <c r="H286" s="130"/>
      <c r="I286" s="128"/>
      <c r="J286" s="129"/>
      <c r="K286" s="130"/>
    </row>
    <row r="287" spans="1:11" ht="19.5" customHeight="1" hidden="1">
      <c r="A287" s="965"/>
      <c r="B287" s="111"/>
      <c r="C287" s="128"/>
      <c r="D287" s="129"/>
      <c r="E287" s="130"/>
      <c r="F287" s="128"/>
      <c r="G287" s="129"/>
      <c r="H287" s="130"/>
      <c r="I287" s="128"/>
      <c r="J287" s="129"/>
      <c r="K287" s="130"/>
    </row>
    <row r="288" spans="1:11" ht="19.5" customHeight="1" hidden="1">
      <c r="A288" s="965"/>
      <c r="B288" s="111"/>
      <c r="C288" s="128"/>
      <c r="D288" s="129"/>
      <c r="E288" s="130"/>
      <c r="F288" s="128"/>
      <c r="G288" s="129"/>
      <c r="H288" s="130"/>
      <c r="I288" s="128"/>
      <c r="J288" s="129"/>
      <c r="K288" s="130"/>
    </row>
    <row r="289" spans="1:11" ht="19.5" customHeight="1" hidden="1">
      <c r="A289" s="965"/>
      <c r="B289" s="111"/>
      <c r="C289" s="103"/>
      <c r="D289" s="101"/>
      <c r="E289" s="102"/>
      <c r="F289" s="103"/>
      <c r="G289" s="101"/>
      <c r="H289" s="102"/>
      <c r="I289" s="103"/>
      <c r="J289" s="101"/>
      <c r="K289" s="102"/>
    </row>
    <row r="290" spans="1:11" ht="19.5" customHeight="1" hidden="1">
      <c r="A290" s="965"/>
      <c r="B290" s="109"/>
      <c r="C290" s="104"/>
      <c r="D290" s="105"/>
      <c r="E290" s="106"/>
      <c r="F290" s="103"/>
      <c r="G290" s="101"/>
      <c r="H290" s="102"/>
      <c r="I290" s="103"/>
      <c r="J290" s="101"/>
      <c r="K290" s="102"/>
    </row>
    <row r="291" spans="1:11" ht="25.5" customHeight="1" hidden="1">
      <c r="A291" s="966"/>
      <c r="B291" s="84" t="s">
        <v>201</v>
      </c>
      <c r="C291" s="112">
        <f>SUM(C285:C290)</f>
        <v>0</v>
      </c>
      <c r="D291" s="113"/>
      <c r="E291" s="122">
        <f>SUM(E285:E290)</f>
        <v>0</v>
      </c>
      <c r="F291" s="112">
        <f>SUM(F285:F290)</f>
        <v>0</v>
      </c>
      <c r="G291" s="113"/>
      <c r="H291" s="122">
        <f>SUM(H285:H290)</f>
        <v>0</v>
      </c>
      <c r="I291" s="112">
        <f>SUM(I285:I290)</f>
        <v>0</v>
      </c>
      <c r="J291" s="113"/>
      <c r="K291" s="122">
        <f>SUM(K285:K290)</f>
        <v>0</v>
      </c>
    </row>
    <row r="292" spans="1:11" ht="19.5" customHeight="1" thickBot="1">
      <c r="A292" s="30"/>
      <c r="B292" s="31"/>
      <c r="C292" s="32"/>
      <c r="D292" s="32"/>
      <c r="E292" s="32"/>
      <c r="F292" s="32"/>
      <c r="G292" s="32"/>
      <c r="H292" s="32"/>
      <c r="I292" s="32"/>
      <c r="J292" s="32"/>
      <c r="K292" s="33"/>
    </row>
    <row r="293" spans="1:11" ht="19.5" customHeight="1">
      <c r="A293" s="964" t="s">
        <v>277</v>
      </c>
      <c r="B293" s="107"/>
      <c r="C293" s="100"/>
      <c r="D293" s="98"/>
      <c r="E293" s="99"/>
      <c r="F293" s="100"/>
      <c r="G293" s="98"/>
      <c r="H293" s="99"/>
      <c r="I293" s="100"/>
      <c r="J293" s="98"/>
      <c r="K293" s="99"/>
    </row>
    <row r="294" spans="1:11" ht="19.5" customHeight="1">
      <c r="A294" s="965"/>
      <c r="B294" s="111"/>
      <c r="C294" s="103"/>
      <c r="D294" s="129"/>
      <c r="E294" s="102"/>
      <c r="F294" s="103"/>
      <c r="G294" s="129"/>
      <c r="H294" s="102"/>
      <c r="I294" s="103"/>
      <c r="J294" s="129"/>
      <c r="K294" s="102"/>
    </row>
    <row r="295" spans="1:11" ht="19.5" customHeight="1">
      <c r="A295" s="965"/>
      <c r="B295" s="108"/>
      <c r="C295" s="104"/>
      <c r="D295" s="129"/>
      <c r="E295" s="106"/>
      <c r="F295" s="103"/>
      <c r="G295" s="129"/>
      <c r="H295" s="102"/>
      <c r="I295" s="103"/>
      <c r="J295" s="129"/>
      <c r="K295" s="102"/>
    </row>
    <row r="296" spans="1:11" ht="19.5" customHeight="1">
      <c r="A296" s="965"/>
      <c r="B296" s="111"/>
      <c r="C296" s="103"/>
      <c r="D296" s="101"/>
      <c r="E296" s="102"/>
      <c r="F296" s="103"/>
      <c r="G296" s="101"/>
      <c r="H296" s="102"/>
      <c r="I296" s="103"/>
      <c r="J296" s="101"/>
      <c r="K296" s="102"/>
    </row>
    <row r="297" spans="1:11" ht="19.5" customHeight="1" thickBot="1">
      <c r="A297" s="965"/>
      <c r="B297" s="108"/>
      <c r="C297" s="104"/>
      <c r="D297" s="101"/>
      <c r="E297" s="106"/>
      <c r="F297" s="103"/>
      <c r="G297" s="101"/>
      <c r="H297" s="102"/>
      <c r="I297" s="103"/>
      <c r="J297" s="101"/>
      <c r="K297" s="102"/>
    </row>
    <row r="298" spans="1:11" ht="19.5" customHeight="1" thickBot="1">
      <c r="A298" s="966"/>
      <c r="B298" s="84" t="s">
        <v>201</v>
      </c>
      <c r="C298" s="112">
        <f>SUM(C293:C297)</f>
        <v>0</v>
      </c>
      <c r="D298" s="113"/>
      <c r="E298" s="122">
        <f>SUM(E293:E297)</f>
        <v>0</v>
      </c>
      <c r="F298" s="112">
        <f>SUM(F293:F297)</f>
        <v>0</v>
      </c>
      <c r="G298" s="113"/>
      <c r="H298" s="122">
        <f>SUM(H293:H297)</f>
        <v>0</v>
      </c>
      <c r="I298" s="112">
        <f>SUM(I293:I297)</f>
        <v>0</v>
      </c>
      <c r="J298" s="113"/>
      <c r="K298" s="122">
        <f>SUM(K293:K297)</f>
        <v>0</v>
      </c>
    </row>
    <row r="299" spans="1:11" ht="19.5" customHeight="1" hidden="1">
      <c r="A299" s="30"/>
      <c r="B299" s="31"/>
      <c r="C299" s="32"/>
      <c r="D299" s="32"/>
      <c r="E299" s="32"/>
      <c r="F299" s="32"/>
      <c r="G299" s="32"/>
      <c r="H299" s="32"/>
      <c r="I299" s="32"/>
      <c r="J299" s="32"/>
      <c r="K299" s="33"/>
    </row>
    <row r="300" spans="1:11" ht="19.5" customHeight="1" hidden="1">
      <c r="A300" s="964" t="s">
        <v>278</v>
      </c>
      <c r="B300" s="107"/>
      <c r="C300" s="100"/>
      <c r="D300" s="98"/>
      <c r="E300" s="99"/>
      <c r="F300" s="100"/>
      <c r="G300" s="98"/>
      <c r="H300" s="99"/>
      <c r="I300" s="100"/>
      <c r="J300" s="98"/>
      <c r="K300" s="99"/>
    </row>
    <row r="301" spans="1:11" ht="19.5" customHeight="1" hidden="1">
      <c r="A301" s="965"/>
      <c r="B301" s="111"/>
      <c r="C301" s="128"/>
      <c r="D301" s="129"/>
      <c r="E301" s="130"/>
      <c r="F301" s="128"/>
      <c r="G301" s="129"/>
      <c r="H301" s="130"/>
      <c r="I301" s="128"/>
      <c r="J301" s="129"/>
      <c r="K301" s="130"/>
    </row>
    <row r="302" spans="1:11" ht="19.5" customHeight="1" hidden="1">
      <c r="A302" s="965"/>
      <c r="B302" s="111"/>
      <c r="C302" s="128"/>
      <c r="D302" s="129"/>
      <c r="E302" s="130"/>
      <c r="F302" s="128"/>
      <c r="G302" s="129"/>
      <c r="H302" s="130"/>
      <c r="I302" s="128"/>
      <c r="J302" s="129"/>
      <c r="K302" s="130"/>
    </row>
    <row r="303" spans="1:11" ht="19.5" customHeight="1" hidden="1">
      <c r="A303" s="965"/>
      <c r="B303" s="111"/>
      <c r="C303" s="103"/>
      <c r="D303" s="101"/>
      <c r="E303" s="102"/>
      <c r="F303" s="103"/>
      <c r="G303" s="101"/>
      <c r="H303" s="102"/>
      <c r="I303" s="103"/>
      <c r="J303" s="101"/>
      <c r="K303" s="102"/>
    </row>
    <row r="304" spans="1:11" ht="19.5" customHeight="1" hidden="1" thickBot="1">
      <c r="A304" s="965"/>
      <c r="B304" s="109"/>
      <c r="C304" s="104"/>
      <c r="D304" s="105"/>
      <c r="E304" s="106"/>
      <c r="F304" s="103"/>
      <c r="G304" s="101"/>
      <c r="H304" s="102"/>
      <c r="I304" s="103"/>
      <c r="J304" s="101"/>
      <c r="K304" s="102"/>
    </row>
    <row r="305" spans="1:11" ht="19.5" customHeight="1" hidden="1" thickBot="1">
      <c r="A305" s="966"/>
      <c r="B305" s="84" t="s">
        <v>201</v>
      </c>
      <c r="C305" s="112">
        <f>SUM(C300:C304)</f>
        <v>0</v>
      </c>
      <c r="D305" s="113"/>
      <c r="E305" s="122">
        <f>SUM(E300:E304)</f>
        <v>0</v>
      </c>
      <c r="F305" s="112">
        <f>SUM(F300:F304)</f>
        <v>0</v>
      </c>
      <c r="G305" s="113"/>
      <c r="H305" s="122">
        <f>SUM(H300:H304)</f>
        <v>0</v>
      </c>
      <c r="I305" s="112">
        <f>SUM(I300:I304)</f>
        <v>0</v>
      </c>
      <c r="J305" s="113"/>
      <c r="K305" s="122">
        <f>SUM(K300:K304)</f>
        <v>0</v>
      </c>
    </row>
    <row r="306" spans="1:11" ht="19.5" customHeight="1" hidden="1" thickBot="1">
      <c r="A306" s="30"/>
      <c r="B306" s="31"/>
      <c r="C306" s="32"/>
      <c r="D306" s="32"/>
      <c r="E306" s="32"/>
      <c r="F306" s="32"/>
      <c r="G306" s="32"/>
      <c r="H306" s="32"/>
      <c r="I306" s="32"/>
      <c r="J306" s="32"/>
      <c r="K306" s="33"/>
    </row>
    <row r="307" spans="1:11" ht="19.5" customHeight="1" hidden="1">
      <c r="A307" s="964" t="s">
        <v>279</v>
      </c>
      <c r="B307" s="107"/>
      <c r="C307" s="100"/>
      <c r="D307" s="98"/>
      <c r="E307" s="99"/>
      <c r="F307" s="100"/>
      <c r="G307" s="98"/>
      <c r="H307" s="99"/>
      <c r="I307" s="100"/>
      <c r="J307" s="98"/>
      <c r="K307" s="99"/>
    </row>
    <row r="308" spans="1:11" ht="19.5" customHeight="1" hidden="1">
      <c r="A308" s="965"/>
      <c r="B308" s="111"/>
      <c r="C308" s="128"/>
      <c r="D308" s="129"/>
      <c r="E308" s="130"/>
      <c r="F308" s="128"/>
      <c r="G308" s="129"/>
      <c r="H308" s="130"/>
      <c r="I308" s="128"/>
      <c r="J308" s="129"/>
      <c r="K308" s="130"/>
    </row>
    <row r="309" spans="1:11" ht="19.5" customHeight="1" hidden="1">
      <c r="A309" s="965"/>
      <c r="B309" s="111"/>
      <c r="C309" s="128"/>
      <c r="D309" s="129"/>
      <c r="E309" s="130"/>
      <c r="F309" s="128"/>
      <c r="G309" s="129"/>
      <c r="H309" s="130"/>
      <c r="I309" s="128"/>
      <c r="J309" s="129"/>
      <c r="K309" s="130"/>
    </row>
    <row r="310" spans="1:11" ht="19.5" customHeight="1" hidden="1">
      <c r="A310" s="965"/>
      <c r="B310" s="108"/>
      <c r="C310" s="103"/>
      <c r="D310" s="101"/>
      <c r="E310" s="102"/>
      <c r="F310" s="103"/>
      <c r="G310" s="101"/>
      <c r="H310" s="102"/>
      <c r="I310" s="103"/>
      <c r="J310" s="101"/>
      <c r="K310" s="102"/>
    </row>
    <row r="311" spans="1:11" ht="19.5" customHeight="1" hidden="1">
      <c r="A311" s="965"/>
      <c r="B311" s="109"/>
      <c r="C311" s="104"/>
      <c r="D311" s="105"/>
      <c r="E311" s="106"/>
      <c r="F311" s="103"/>
      <c r="G311" s="101"/>
      <c r="H311" s="102"/>
      <c r="I311" s="103"/>
      <c r="J311" s="101"/>
      <c r="K311" s="102"/>
    </row>
    <row r="312" spans="1:11" ht="19.5" customHeight="1" hidden="1" thickBot="1">
      <c r="A312" s="966"/>
      <c r="B312" s="84" t="s">
        <v>201</v>
      </c>
      <c r="C312" s="112">
        <f>SUM(C307:C311)</f>
        <v>0</v>
      </c>
      <c r="D312" s="113"/>
      <c r="E312" s="122">
        <f>SUM(E307:E311)</f>
        <v>0</v>
      </c>
      <c r="F312" s="112">
        <f>SUM(F307:F311)</f>
        <v>0</v>
      </c>
      <c r="G312" s="113"/>
      <c r="H312" s="122">
        <f>SUM(H307:H311)</f>
        <v>0</v>
      </c>
      <c r="I312" s="112">
        <f>SUM(I307:I311)</f>
        <v>0</v>
      </c>
      <c r="J312" s="113"/>
      <c r="K312" s="122">
        <f>SUM(K307:K311)</f>
        <v>0</v>
      </c>
    </row>
    <row r="313" spans="1:11" ht="19.5" customHeight="1" thickBot="1">
      <c r="A313" s="30"/>
      <c r="B313" s="31"/>
      <c r="C313" s="32"/>
      <c r="D313" s="32"/>
      <c r="E313" s="32"/>
      <c r="F313" s="32"/>
      <c r="G313" s="32"/>
      <c r="H313" s="32"/>
      <c r="I313" s="32"/>
      <c r="J313" s="32"/>
      <c r="K313" s="33"/>
    </row>
    <row r="314" spans="1:11" ht="19.5" customHeight="1" thickBot="1">
      <c r="A314" s="986" t="s">
        <v>113</v>
      </c>
      <c r="B314" s="990"/>
      <c r="C314" s="114">
        <f>C275+C283+C291+C298+C305+C312</f>
        <v>0</v>
      </c>
      <c r="D314" s="115"/>
      <c r="E314" s="121">
        <f>E275+E283+E291+E298+E305+E312</f>
        <v>0</v>
      </c>
      <c r="F314" s="114">
        <f>F275+F283+F291+F298+F305+F312</f>
        <v>0</v>
      </c>
      <c r="G314" s="115"/>
      <c r="H314" s="121">
        <f>H275+H283+H291+H298+H305+H312</f>
        <v>0</v>
      </c>
      <c r="I314" s="114">
        <f>I275+I283+I291+I298+I305+I312</f>
        <v>0</v>
      </c>
      <c r="J314" s="115"/>
      <c r="K314" s="121">
        <f>K275+K283+K291+K298+K305+K312</f>
        <v>0</v>
      </c>
    </row>
    <row r="315" spans="1:11" ht="19.5" customHeight="1" thickBot="1">
      <c r="A315" s="30"/>
      <c r="B315" s="31"/>
      <c r="C315" s="32"/>
      <c r="D315" s="32"/>
      <c r="E315" s="32"/>
      <c r="F315" s="32"/>
      <c r="G315" s="32"/>
      <c r="H315" s="32"/>
      <c r="I315" s="32"/>
      <c r="J315" s="32"/>
      <c r="K315" s="33"/>
    </row>
    <row r="316" spans="1:11" ht="19.5" customHeight="1" thickBot="1">
      <c r="A316" s="987" t="s">
        <v>109</v>
      </c>
      <c r="B316" s="988"/>
      <c r="C316" s="988"/>
      <c r="D316" s="988"/>
      <c r="E316" s="988"/>
      <c r="F316" s="988"/>
      <c r="G316" s="988"/>
      <c r="H316" s="988"/>
      <c r="I316" s="988"/>
      <c r="J316" s="988"/>
      <c r="K316" s="989"/>
    </row>
    <row r="317" spans="1:11" ht="30.75" customHeight="1">
      <c r="A317" s="964" t="s">
        <v>280</v>
      </c>
      <c r="B317" s="107"/>
      <c r="C317" s="100"/>
      <c r="D317" s="98"/>
      <c r="E317" s="99"/>
      <c r="F317" s="100"/>
      <c r="G317" s="98"/>
      <c r="H317" s="99"/>
      <c r="I317" s="100"/>
      <c r="J317" s="98"/>
      <c r="K317" s="99"/>
    </row>
    <row r="318" spans="1:11" ht="30.75" customHeight="1">
      <c r="A318" s="965"/>
      <c r="B318" s="111"/>
      <c r="C318" s="103"/>
      <c r="D318" s="101"/>
      <c r="E318" s="102"/>
      <c r="F318" s="103"/>
      <c r="G318" s="101"/>
      <c r="H318" s="102"/>
      <c r="I318" s="103"/>
      <c r="J318" s="101"/>
      <c r="K318" s="102"/>
    </row>
    <row r="319" spans="1:11" ht="19.5" customHeight="1" thickBot="1">
      <c r="A319" s="965"/>
      <c r="B319" s="108"/>
      <c r="C319" s="103"/>
      <c r="D319" s="101"/>
      <c r="E319" s="102"/>
      <c r="F319" s="103"/>
      <c r="G319" s="101"/>
      <c r="H319" s="102"/>
      <c r="I319" s="103"/>
      <c r="J319" s="101"/>
      <c r="K319" s="102"/>
    </row>
    <row r="320" spans="1:11" ht="19.5" customHeight="1" hidden="1" thickBot="1">
      <c r="A320" s="965"/>
      <c r="B320" s="108"/>
      <c r="C320" s="103"/>
      <c r="D320" s="101"/>
      <c r="E320" s="102"/>
      <c r="F320" s="103"/>
      <c r="G320" s="101"/>
      <c r="H320" s="102"/>
      <c r="I320" s="103"/>
      <c r="J320" s="101"/>
      <c r="K320" s="102"/>
    </row>
    <row r="321" spans="1:11" ht="19.5" customHeight="1" hidden="1" thickBot="1">
      <c r="A321" s="965"/>
      <c r="B321" s="109"/>
      <c r="C321" s="104"/>
      <c r="D321" s="105"/>
      <c r="E321" s="106"/>
      <c r="F321" s="103"/>
      <c r="G321" s="101"/>
      <c r="H321" s="102"/>
      <c r="I321" s="103"/>
      <c r="J321" s="101"/>
      <c r="K321" s="102"/>
    </row>
    <row r="322" spans="1:11" ht="19.5" customHeight="1" thickBot="1">
      <c r="A322" s="966"/>
      <c r="B322" s="84" t="s">
        <v>201</v>
      </c>
      <c r="C322" s="112">
        <f>SUM(C317:C321)</f>
        <v>0</v>
      </c>
      <c r="D322" s="113"/>
      <c r="E322" s="122">
        <f>SUM(E317:E321)</f>
        <v>0</v>
      </c>
      <c r="F322" s="112">
        <f>SUM(F317:F321)</f>
        <v>0</v>
      </c>
      <c r="G322" s="113"/>
      <c r="H322" s="122">
        <f>SUM(H317:H321)</f>
        <v>0</v>
      </c>
      <c r="I322" s="112">
        <f>SUM(I317:I321)</f>
        <v>0</v>
      </c>
      <c r="J322" s="113"/>
      <c r="K322" s="122">
        <f>SUM(K317:K321)</f>
        <v>0</v>
      </c>
    </row>
    <row r="323" spans="1:11" ht="19.5" customHeight="1" thickBot="1">
      <c r="A323" s="30"/>
      <c r="B323" s="31"/>
      <c r="C323" s="32"/>
      <c r="D323" s="32"/>
      <c r="E323" s="32"/>
      <c r="F323" s="32"/>
      <c r="G323" s="32"/>
      <c r="H323" s="32"/>
      <c r="I323" s="32"/>
      <c r="J323" s="32"/>
      <c r="K323" s="33"/>
    </row>
    <row r="324" spans="1:11" ht="19.5" customHeight="1" hidden="1">
      <c r="A324" s="964" t="s">
        <v>281</v>
      </c>
      <c r="B324" s="107"/>
      <c r="C324" s="100"/>
      <c r="D324" s="98"/>
      <c r="E324" s="99"/>
      <c r="F324" s="100"/>
      <c r="G324" s="98"/>
      <c r="H324" s="99"/>
      <c r="I324" s="100"/>
      <c r="J324" s="98"/>
      <c r="K324" s="99"/>
    </row>
    <row r="325" spans="1:11" ht="19.5" customHeight="1" hidden="1">
      <c r="A325" s="965"/>
      <c r="B325" s="111"/>
      <c r="C325" s="103"/>
      <c r="D325" s="101"/>
      <c r="E325" s="102"/>
      <c r="F325" s="103"/>
      <c r="G325" s="101"/>
      <c r="H325" s="102"/>
      <c r="I325" s="103"/>
      <c r="J325" s="101"/>
      <c r="K325" s="102"/>
    </row>
    <row r="326" spans="1:11" ht="19.5" customHeight="1" hidden="1">
      <c r="A326" s="965"/>
      <c r="B326" s="108"/>
      <c r="C326" s="103"/>
      <c r="D326" s="101"/>
      <c r="E326" s="102"/>
      <c r="F326" s="103"/>
      <c r="G326" s="101"/>
      <c r="H326" s="102"/>
      <c r="I326" s="103"/>
      <c r="J326" s="101"/>
      <c r="K326" s="102"/>
    </row>
    <row r="327" spans="1:11" ht="19.5" customHeight="1" hidden="1">
      <c r="A327" s="965"/>
      <c r="B327" s="108"/>
      <c r="C327" s="103"/>
      <c r="D327" s="101"/>
      <c r="E327" s="102"/>
      <c r="F327" s="103"/>
      <c r="G327" s="101"/>
      <c r="H327" s="102"/>
      <c r="I327" s="103"/>
      <c r="J327" s="101"/>
      <c r="K327" s="102"/>
    </row>
    <row r="328" spans="1:11" ht="19.5" customHeight="1" hidden="1">
      <c r="A328" s="965"/>
      <c r="B328" s="109"/>
      <c r="C328" s="104"/>
      <c r="D328" s="105"/>
      <c r="E328" s="106"/>
      <c r="F328" s="103"/>
      <c r="G328" s="101"/>
      <c r="H328" s="102"/>
      <c r="I328" s="103"/>
      <c r="J328" s="101"/>
      <c r="K328" s="102"/>
    </row>
    <row r="329" spans="1:11" ht="19.5" customHeight="1" thickBot="1">
      <c r="A329" s="966"/>
      <c r="B329" s="84" t="s">
        <v>201</v>
      </c>
      <c r="C329" s="112">
        <f>SUM(C324:C328)</f>
        <v>0</v>
      </c>
      <c r="D329" s="113"/>
      <c r="E329" s="122">
        <f>SUM(E324:E328)</f>
        <v>0</v>
      </c>
      <c r="F329" s="112">
        <f>SUM(F324:F328)</f>
        <v>0</v>
      </c>
      <c r="G329" s="113"/>
      <c r="H329" s="122">
        <f>SUM(H324:H328)</f>
        <v>0</v>
      </c>
      <c r="I329" s="112">
        <f>SUM(I324:I328)</f>
        <v>0</v>
      </c>
      <c r="J329" s="113"/>
      <c r="K329" s="122">
        <f>SUM(K324:K328)</f>
        <v>0</v>
      </c>
    </row>
    <row r="330" spans="1:11" ht="19.5" customHeight="1" thickBot="1">
      <c r="A330" s="30"/>
      <c r="B330" s="31"/>
      <c r="C330" s="32"/>
      <c r="D330" s="32"/>
      <c r="E330" s="32"/>
      <c r="F330" s="32"/>
      <c r="G330" s="32"/>
      <c r="H330" s="32"/>
      <c r="I330" s="32"/>
      <c r="J330" s="32"/>
      <c r="K330" s="33"/>
    </row>
    <row r="331" spans="1:11" ht="19.5" customHeight="1" thickBot="1">
      <c r="A331" s="986" t="s">
        <v>110</v>
      </c>
      <c r="B331" s="990"/>
      <c r="C331" s="114">
        <f>C322+C329</f>
        <v>0</v>
      </c>
      <c r="D331" s="115"/>
      <c r="E331" s="121">
        <f>E322+E329</f>
        <v>0</v>
      </c>
      <c r="F331" s="114">
        <f>F322+F329</f>
        <v>0</v>
      </c>
      <c r="G331" s="115"/>
      <c r="H331" s="121">
        <f>H322+H329</f>
        <v>0</v>
      </c>
      <c r="I331" s="114">
        <f>I322+I329</f>
        <v>0</v>
      </c>
      <c r="J331" s="115"/>
      <c r="K331" s="121">
        <f>K322+K329</f>
        <v>0</v>
      </c>
    </row>
    <row r="332" spans="1:11" ht="19.5" customHeight="1" hidden="1">
      <c r="A332" s="30"/>
      <c r="B332" s="31"/>
      <c r="C332" s="32"/>
      <c r="D332" s="32"/>
      <c r="E332" s="32"/>
      <c r="F332" s="32"/>
      <c r="G332" s="32"/>
      <c r="H332" s="32"/>
      <c r="I332" s="32"/>
      <c r="J332" s="32"/>
      <c r="K332" s="33"/>
    </row>
    <row r="333" spans="1:11" ht="19.5" customHeight="1" hidden="1" thickBot="1">
      <c r="A333" s="957" t="s">
        <v>111</v>
      </c>
      <c r="B333" s="958"/>
      <c r="C333" s="958"/>
      <c r="D333" s="958"/>
      <c r="E333" s="958"/>
      <c r="F333" s="958"/>
      <c r="G333" s="958"/>
      <c r="H333" s="958"/>
      <c r="I333" s="958"/>
      <c r="J333" s="958"/>
      <c r="K333" s="959"/>
    </row>
    <row r="334" spans="1:11" ht="19.5" customHeight="1" hidden="1" thickBot="1">
      <c r="A334" s="964" t="s">
        <v>282</v>
      </c>
      <c r="B334" s="107"/>
      <c r="C334" s="100"/>
      <c r="D334" s="98"/>
      <c r="E334" s="99"/>
      <c r="F334" s="100"/>
      <c r="G334" s="98"/>
      <c r="H334" s="99"/>
      <c r="I334" s="100"/>
      <c r="J334" s="98"/>
      <c r="K334" s="99"/>
    </row>
    <row r="335" spans="1:11" ht="19.5" customHeight="1" hidden="1" thickBot="1">
      <c r="A335" s="965"/>
      <c r="B335" s="111"/>
      <c r="C335" s="103"/>
      <c r="D335" s="101"/>
      <c r="E335" s="102"/>
      <c r="F335" s="103"/>
      <c r="G335" s="101"/>
      <c r="H335" s="102"/>
      <c r="I335" s="103"/>
      <c r="J335" s="101"/>
      <c r="K335" s="102"/>
    </row>
    <row r="336" spans="1:11" ht="19.5" customHeight="1" hidden="1">
      <c r="A336" s="965"/>
      <c r="B336" s="108"/>
      <c r="C336" s="103"/>
      <c r="D336" s="101"/>
      <c r="E336" s="102"/>
      <c r="F336" s="103"/>
      <c r="G336" s="101"/>
      <c r="H336" s="102"/>
      <c r="I336" s="103"/>
      <c r="J336" s="101"/>
      <c r="K336" s="102"/>
    </row>
    <row r="337" spans="1:11" ht="19.5" customHeight="1" hidden="1">
      <c r="A337" s="965"/>
      <c r="B337" s="108"/>
      <c r="C337" s="103"/>
      <c r="D337" s="101"/>
      <c r="E337" s="102"/>
      <c r="F337" s="103"/>
      <c r="G337" s="101"/>
      <c r="H337" s="102"/>
      <c r="I337" s="103"/>
      <c r="J337" s="101"/>
      <c r="K337" s="102"/>
    </row>
    <row r="338" spans="1:11" ht="19.5" customHeight="1" hidden="1">
      <c r="A338" s="965"/>
      <c r="B338" s="109"/>
      <c r="C338" s="104"/>
      <c r="D338" s="105"/>
      <c r="E338" s="106"/>
      <c r="F338" s="103"/>
      <c r="G338" s="101"/>
      <c r="H338" s="102"/>
      <c r="I338" s="103"/>
      <c r="J338" s="101"/>
      <c r="K338" s="102"/>
    </row>
    <row r="339" spans="1:11" ht="19.5" customHeight="1" hidden="1">
      <c r="A339" s="966"/>
      <c r="B339" s="84" t="s">
        <v>201</v>
      </c>
      <c r="C339" s="112">
        <f>SUM(C334:C338)</f>
        <v>0</v>
      </c>
      <c r="D339" s="113"/>
      <c r="E339" s="122">
        <f>SUM(E334:E338)</f>
        <v>0</v>
      </c>
      <c r="F339" s="112">
        <f>SUM(F334:F338)</f>
        <v>0</v>
      </c>
      <c r="G339" s="113"/>
      <c r="H339" s="122">
        <f>SUM(H334:H338)</f>
        <v>0</v>
      </c>
      <c r="I339" s="112">
        <f>SUM(I334:I338)</f>
        <v>0</v>
      </c>
      <c r="J339" s="113"/>
      <c r="K339" s="122">
        <f>SUM(K334:K338)</f>
        <v>0</v>
      </c>
    </row>
    <row r="340" spans="1:11" ht="19.5" customHeight="1" hidden="1" thickBot="1">
      <c r="A340" s="30"/>
      <c r="B340" s="31"/>
      <c r="C340" s="32"/>
      <c r="D340" s="32"/>
      <c r="E340" s="32"/>
      <c r="F340" s="32"/>
      <c r="G340" s="32"/>
      <c r="H340" s="32"/>
      <c r="I340" s="32"/>
      <c r="J340" s="32"/>
      <c r="K340" s="33"/>
    </row>
    <row r="341" spans="1:11" ht="19.5" customHeight="1" hidden="1" thickBot="1">
      <c r="A341" s="986" t="s">
        <v>112</v>
      </c>
      <c r="B341" s="930"/>
      <c r="C341" s="114">
        <f>C339</f>
        <v>0</v>
      </c>
      <c r="D341" s="115"/>
      <c r="E341" s="121">
        <f>E339</f>
        <v>0</v>
      </c>
      <c r="F341" s="114">
        <f>F339</f>
        <v>0</v>
      </c>
      <c r="G341" s="115"/>
      <c r="H341" s="121">
        <f>H339</f>
        <v>0</v>
      </c>
      <c r="I341" s="114">
        <f>I339</f>
        <v>0</v>
      </c>
      <c r="J341" s="115"/>
      <c r="K341" s="121">
        <f>K339</f>
        <v>0</v>
      </c>
    </row>
    <row r="342" spans="1:11" ht="19.5" customHeight="1" thickBot="1">
      <c r="A342" s="30"/>
      <c r="B342" s="31"/>
      <c r="C342" s="32"/>
      <c r="D342" s="32"/>
      <c r="E342" s="32"/>
      <c r="F342" s="32"/>
      <c r="G342" s="32"/>
      <c r="H342" s="32"/>
      <c r="I342" s="32"/>
      <c r="J342" s="32"/>
      <c r="K342" s="33"/>
    </row>
    <row r="343" spans="1:11" ht="19.5" customHeight="1" thickBot="1">
      <c r="A343" s="992" t="s">
        <v>26</v>
      </c>
      <c r="B343" s="993"/>
      <c r="C343" s="125">
        <f>C221+C266+C314+C331+C341</f>
        <v>0</v>
      </c>
      <c r="D343" s="126"/>
      <c r="E343" s="127">
        <f>E221+E266+E314+E331+E341</f>
        <v>0</v>
      </c>
      <c r="F343" s="125">
        <f>F221+F266+F314+F331+F341</f>
        <v>0</v>
      </c>
      <c r="G343" s="126"/>
      <c r="H343" s="127">
        <f>H221+H266+H314+H331+H341</f>
        <v>0</v>
      </c>
      <c r="I343" s="125">
        <f>I221+I266+I314+I331+I341</f>
        <v>0</v>
      </c>
      <c r="J343" s="126"/>
      <c r="K343" s="127">
        <f>K221+K266+K314+K331+K341</f>
        <v>0</v>
      </c>
    </row>
    <row r="344" spans="1:11" ht="19.5" customHeight="1" thickBot="1">
      <c r="A344" s="30"/>
      <c r="B344" s="31"/>
      <c r="C344" s="32"/>
      <c r="D344" s="32"/>
      <c r="E344" s="32"/>
      <c r="F344" s="32"/>
      <c r="G344" s="32"/>
      <c r="H344" s="32"/>
      <c r="I344" s="32"/>
      <c r="J344" s="32"/>
      <c r="K344" s="33"/>
    </row>
    <row r="345" spans="1:11" ht="19.5" customHeight="1" thickBot="1">
      <c r="A345" s="954" t="s">
        <v>155</v>
      </c>
      <c r="B345" s="955"/>
      <c r="C345" s="955"/>
      <c r="D345" s="955"/>
      <c r="E345" s="955"/>
      <c r="F345" s="955"/>
      <c r="G345" s="955"/>
      <c r="H345" s="955"/>
      <c r="I345" s="955"/>
      <c r="J345" s="955"/>
      <c r="K345" s="956"/>
    </row>
    <row r="346" spans="1:11" ht="19.5" customHeight="1" thickBot="1">
      <c r="A346" s="994" t="s">
        <v>83</v>
      </c>
      <c r="B346" s="995"/>
      <c r="C346" s="996" t="s">
        <v>492</v>
      </c>
      <c r="D346" s="997"/>
      <c r="E346" s="998"/>
      <c r="F346" s="996" t="s">
        <v>528</v>
      </c>
      <c r="G346" s="997"/>
      <c r="H346" s="998"/>
      <c r="I346" s="996" t="s">
        <v>714</v>
      </c>
      <c r="J346" s="997"/>
      <c r="K346" s="998"/>
    </row>
    <row r="347" spans="1:11" ht="30.75" customHeight="1">
      <c r="A347" s="974" t="s">
        <v>208</v>
      </c>
      <c r="B347" s="94" t="s">
        <v>192</v>
      </c>
      <c r="C347" s="978" t="s">
        <v>60</v>
      </c>
      <c r="D347" s="979"/>
      <c r="E347" s="967" t="s">
        <v>61</v>
      </c>
      <c r="F347" s="978" t="s">
        <v>60</v>
      </c>
      <c r="G347" s="979"/>
      <c r="H347" s="967" t="s">
        <v>61</v>
      </c>
      <c r="I347" s="978" t="s">
        <v>60</v>
      </c>
      <c r="J347" s="979"/>
      <c r="K347" s="967" t="s">
        <v>61</v>
      </c>
    </row>
    <row r="348" spans="1:11" ht="27.75" customHeight="1" thickBot="1">
      <c r="A348" s="975"/>
      <c r="B348" s="110" t="s">
        <v>209</v>
      </c>
      <c r="C348" s="132" t="s">
        <v>62</v>
      </c>
      <c r="D348" s="133" t="s">
        <v>63</v>
      </c>
      <c r="E348" s="991"/>
      <c r="F348" s="132" t="s">
        <v>62</v>
      </c>
      <c r="G348" s="133" t="s">
        <v>63</v>
      </c>
      <c r="H348" s="991"/>
      <c r="I348" s="132" t="s">
        <v>62</v>
      </c>
      <c r="J348" s="133" t="s">
        <v>63</v>
      </c>
      <c r="K348" s="991"/>
    </row>
    <row r="349" spans="1:11" ht="30" customHeight="1">
      <c r="A349" s="57" t="s">
        <v>531</v>
      </c>
      <c r="B349" s="57"/>
      <c r="C349" s="100"/>
      <c r="D349" s="98"/>
      <c r="E349" s="99"/>
      <c r="F349" s="100"/>
      <c r="G349" s="98"/>
      <c r="H349" s="99"/>
      <c r="I349" s="100"/>
      <c r="J349" s="98"/>
      <c r="K349" s="99"/>
    </row>
    <row r="350" spans="1:11" ht="19.5" customHeight="1">
      <c r="A350" s="86"/>
      <c r="B350" s="86"/>
      <c r="C350" s="128"/>
      <c r="D350" s="129"/>
      <c r="E350" s="130"/>
      <c r="F350" s="128"/>
      <c r="G350" s="129"/>
      <c r="H350" s="130"/>
      <c r="I350" s="128"/>
      <c r="J350" s="129"/>
      <c r="K350" s="130"/>
    </row>
    <row r="351" spans="1:11" ht="19.5" customHeight="1">
      <c r="A351" s="86"/>
      <c r="B351" s="86"/>
      <c r="C351" s="128"/>
      <c r="D351" s="129"/>
      <c r="E351" s="130"/>
      <c r="F351" s="128"/>
      <c r="G351" s="129"/>
      <c r="H351" s="130"/>
      <c r="I351" s="128"/>
      <c r="J351" s="129"/>
      <c r="K351" s="130"/>
    </row>
    <row r="352" spans="1:11" ht="19.5" customHeight="1">
      <c r="A352" s="58"/>
      <c r="B352" s="58"/>
      <c r="C352" s="103"/>
      <c r="D352" s="129"/>
      <c r="E352" s="102"/>
      <c r="F352" s="103"/>
      <c r="G352" s="129"/>
      <c r="H352" s="102"/>
      <c r="I352" s="103"/>
      <c r="J352" s="129"/>
      <c r="K352" s="130"/>
    </row>
    <row r="353" spans="1:11" ht="19.5" customHeight="1" thickBot="1">
      <c r="A353" s="58"/>
      <c r="B353" s="58"/>
      <c r="C353" s="103"/>
      <c r="D353" s="101"/>
      <c r="E353" s="102"/>
      <c r="F353" s="103"/>
      <c r="G353" s="101"/>
      <c r="H353" s="102"/>
      <c r="I353" s="103"/>
      <c r="J353" s="101"/>
      <c r="K353" s="102"/>
    </row>
    <row r="354" spans="1:11" ht="19.5" customHeight="1" thickBot="1">
      <c r="A354" s="986" t="s">
        <v>26</v>
      </c>
      <c r="B354" s="990"/>
      <c r="C354" s="114">
        <f>SUM(C349:C353)</f>
        <v>0</v>
      </c>
      <c r="D354" s="115"/>
      <c r="E354" s="121">
        <f>SUM(E349:E353)</f>
        <v>0</v>
      </c>
      <c r="F354" s="114">
        <f>SUM(F349:F353)</f>
        <v>0</v>
      </c>
      <c r="G354" s="115"/>
      <c r="H354" s="121">
        <f>SUM(H349:H353)</f>
        <v>0</v>
      </c>
      <c r="I354" s="114">
        <f>SUM(I349:I353)</f>
        <v>0</v>
      </c>
      <c r="J354" s="115"/>
      <c r="K354" s="121">
        <f>SUM(K349:K353)</f>
        <v>0</v>
      </c>
    </row>
    <row r="355" spans="1:11" ht="19.5" customHeight="1" thickBot="1">
      <c r="A355" s="30"/>
      <c r="B355" s="31"/>
      <c r="C355" s="32"/>
      <c r="D355" s="32"/>
      <c r="E355" s="32"/>
      <c r="F355" s="32"/>
      <c r="G355" s="32"/>
      <c r="H355" s="32"/>
      <c r="I355" s="32"/>
      <c r="J355" s="32"/>
      <c r="K355" s="33"/>
    </row>
    <row r="356" spans="1:11" ht="19.5" customHeight="1" thickBot="1">
      <c r="A356" s="980" t="s">
        <v>26</v>
      </c>
      <c r="B356" s="981"/>
      <c r="C356" s="116">
        <f>C343+C354</f>
        <v>0</v>
      </c>
      <c r="D356" s="117"/>
      <c r="E356" s="119">
        <f>E343+E354</f>
        <v>0</v>
      </c>
      <c r="F356" s="116">
        <f>F343+F354</f>
        <v>0</v>
      </c>
      <c r="G356" s="117"/>
      <c r="H356" s="119">
        <f>H343+H354</f>
        <v>0</v>
      </c>
      <c r="I356" s="116">
        <f>I343+I354</f>
        <v>0</v>
      </c>
      <c r="J356" s="117"/>
      <c r="K356" s="119">
        <f>K343+K354</f>
        <v>0</v>
      </c>
    </row>
    <row r="357" ht="15" customHeight="1"/>
    <row r="358" ht="15" customHeight="1"/>
    <row r="359" spans="1:11" ht="15" customHeight="1">
      <c r="A359" s="89" t="s">
        <v>7</v>
      </c>
      <c r="B359" s="999" t="s">
        <v>283</v>
      </c>
      <c r="C359" s="1000"/>
      <c r="D359" s="1000"/>
      <c r="E359" s="1000"/>
      <c r="F359" s="1000"/>
      <c r="G359" s="1000"/>
      <c r="H359" s="1000"/>
      <c r="I359" s="1000"/>
      <c r="J359" s="1000"/>
      <c r="K359" s="1000"/>
    </row>
    <row r="360" spans="1:11" ht="15" customHeight="1">
      <c r="A360" s="89"/>
      <c r="B360" s="241"/>
      <c r="C360" s="214"/>
      <c r="D360" s="214"/>
      <c r="E360" s="214"/>
      <c r="F360" s="214"/>
      <c r="G360" s="214"/>
      <c r="H360" s="214"/>
      <c r="I360" s="214"/>
      <c r="J360" s="214"/>
      <c r="K360" s="214"/>
    </row>
    <row r="361" spans="1:11" ht="15" customHeight="1" hidden="1">
      <c r="A361" s="89"/>
      <c r="B361" s="241"/>
      <c r="C361" s="214"/>
      <c r="D361" s="214"/>
      <c r="E361" s="214"/>
      <c r="F361" s="214"/>
      <c r="G361" s="214"/>
      <c r="H361" s="214"/>
      <c r="I361" s="214"/>
      <c r="J361" s="214"/>
      <c r="K361" s="214"/>
    </row>
    <row r="362" spans="1:11" ht="15" customHeight="1" hidden="1" thickBot="1">
      <c r="A362" s="89"/>
      <c r="B362" s="241"/>
      <c r="C362" s="214"/>
      <c r="D362" s="214"/>
      <c r="E362" s="214"/>
      <c r="F362" s="214"/>
      <c r="G362" s="214"/>
      <c r="H362" s="214"/>
      <c r="I362" s="214"/>
      <c r="J362" s="214"/>
      <c r="K362" s="214"/>
    </row>
    <row r="363" spans="1:11" ht="15" customHeight="1" hidden="1">
      <c r="A363" s="89"/>
      <c r="B363" s="241"/>
      <c r="C363" s="214"/>
      <c r="D363" s="214"/>
      <c r="E363" s="214"/>
      <c r="F363" s="214"/>
      <c r="G363" s="214"/>
      <c r="H363" s="214"/>
      <c r="I363" s="214"/>
      <c r="J363" s="214"/>
      <c r="K363" s="214"/>
    </row>
    <row r="364" spans="1:11" ht="15" customHeight="1" hidden="1" thickBot="1">
      <c r="A364" s="89"/>
      <c r="B364" s="241"/>
      <c r="C364" s="214"/>
      <c r="D364" s="214"/>
      <c r="E364" s="214"/>
      <c r="F364" s="214"/>
      <c r="G364" s="214"/>
      <c r="H364" s="214"/>
      <c r="I364" s="214"/>
      <c r="J364" s="214"/>
      <c r="K364" s="214"/>
    </row>
    <row r="365" spans="1:11" ht="15" customHeight="1" hidden="1" thickBot="1">
      <c r="A365" s="89"/>
      <c r="B365" s="241"/>
      <c r="C365" s="214"/>
      <c r="D365" s="214"/>
      <c r="E365" s="214"/>
      <c r="F365" s="214"/>
      <c r="G365" s="214"/>
      <c r="H365" s="214"/>
      <c r="I365" s="214"/>
      <c r="J365" s="214"/>
      <c r="K365" s="214"/>
    </row>
    <row r="366" spans="1:11" ht="15" customHeight="1" hidden="1" thickBot="1">
      <c r="A366" s="89"/>
      <c r="B366" s="241"/>
      <c r="C366" s="214"/>
      <c r="D366" s="214"/>
      <c r="E366" s="214"/>
      <c r="F366" s="214"/>
      <c r="G366" s="214"/>
      <c r="H366" s="214"/>
      <c r="I366" s="214"/>
      <c r="J366" s="214"/>
      <c r="K366" s="214"/>
    </row>
    <row r="367" spans="1:11" ht="15" customHeight="1">
      <c r="A367" s="89"/>
      <c r="B367" s="241"/>
      <c r="C367" s="214"/>
      <c r="D367" s="214"/>
      <c r="E367" s="214"/>
      <c r="F367" s="214"/>
      <c r="G367" s="214"/>
      <c r="H367" s="214"/>
      <c r="I367" s="214"/>
      <c r="J367" s="214"/>
      <c r="K367" s="214"/>
    </row>
    <row r="368" spans="8:11" ht="15" customHeight="1" thickBot="1">
      <c r="H368" s="935" t="s">
        <v>697</v>
      </c>
      <c r="I368" s="936"/>
      <c r="J368" s="936"/>
      <c r="K368" s="936"/>
    </row>
    <row r="369" spans="1:11" ht="19.5" customHeight="1" thickBot="1">
      <c r="A369" s="937" t="s">
        <v>148</v>
      </c>
      <c r="B369" s="938"/>
      <c r="C369" s="939" t="s">
        <v>67</v>
      </c>
      <c r="D369" s="940"/>
      <c r="E369" s="940"/>
      <c r="F369" s="940"/>
      <c r="G369" s="940"/>
      <c r="H369" s="940"/>
      <c r="I369" s="940"/>
      <c r="J369" s="940"/>
      <c r="K369" s="941"/>
    </row>
    <row r="370" spans="1:11" ht="19.5" customHeight="1" thickBot="1">
      <c r="A370" s="937" t="s">
        <v>149</v>
      </c>
      <c r="B370" s="938"/>
      <c r="C370" s="939" t="s">
        <v>25</v>
      </c>
      <c r="D370" s="940"/>
      <c r="E370" s="940"/>
      <c r="F370" s="940"/>
      <c r="G370" s="940"/>
      <c r="H370" s="940"/>
      <c r="I370" s="940"/>
      <c r="J370" s="940"/>
      <c r="K370" s="941"/>
    </row>
    <row r="371" spans="1:11" ht="19.5" customHeight="1">
      <c r="A371" s="389" t="s">
        <v>150</v>
      </c>
      <c r="B371" s="95" t="s">
        <v>151</v>
      </c>
      <c r="C371" s="942" t="s">
        <v>221</v>
      </c>
      <c r="D371" s="943"/>
      <c r="E371" s="943"/>
      <c r="F371" s="943"/>
      <c r="G371" s="943"/>
      <c r="H371" s="943"/>
      <c r="I371" s="943"/>
      <c r="J371" s="943"/>
      <c r="K371" s="944"/>
    </row>
    <row r="372" spans="1:11" ht="19.5" customHeight="1">
      <c r="A372" s="390"/>
      <c r="B372" s="96" t="s">
        <v>152</v>
      </c>
      <c r="C372" s="945" t="s">
        <v>489</v>
      </c>
      <c r="D372" s="946"/>
      <c r="E372" s="946"/>
      <c r="F372" s="946"/>
      <c r="G372" s="946"/>
      <c r="H372" s="946"/>
      <c r="I372" s="946"/>
      <c r="J372" s="946"/>
      <c r="K372" s="947"/>
    </row>
    <row r="373" spans="1:11" ht="19.5" customHeight="1">
      <c r="A373" s="390"/>
      <c r="B373" s="96" t="s">
        <v>153</v>
      </c>
      <c r="C373" s="948" t="s">
        <v>23</v>
      </c>
      <c r="D373" s="949"/>
      <c r="E373" s="949"/>
      <c r="F373" s="949"/>
      <c r="G373" s="949"/>
      <c r="H373" s="949"/>
      <c r="I373" s="949"/>
      <c r="J373" s="949"/>
      <c r="K373" s="950"/>
    </row>
    <row r="374" spans="1:11" ht="19.5" customHeight="1">
      <c r="A374" s="390"/>
      <c r="B374" s="96" t="s">
        <v>187</v>
      </c>
      <c r="C374" s="948" t="s">
        <v>490</v>
      </c>
      <c r="D374" s="949"/>
      <c r="E374" s="949"/>
      <c r="F374" s="949"/>
      <c r="G374" s="949"/>
      <c r="H374" s="949"/>
      <c r="I374" s="949"/>
      <c r="J374" s="949"/>
      <c r="K374" s="950"/>
    </row>
    <row r="375" spans="1:11" ht="19.5" customHeight="1">
      <c r="A375" s="390"/>
      <c r="B375" s="96" t="s">
        <v>154</v>
      </c>
      <c r="C375" s="948" t="s">
        <v>284</v>
      </c>
      <c r="D375" s="949"/>
      <c r="E375" s="949"/>
      <c r="F375" s="949"/>
      <c r="G375" s="949"/>
      <c r="H375" s="949"/>
      <c r="I375" s="949"/>
      <c r="J375" s="949"/>
      <c r="K375" s="950"/>
    </row>
    <row r="376" spans="1:11" ht="19.5" customHeight="1">
      <c r="A376" s="390"/>
      <c r="B376" s="96" t="s">
        <v>207</v>
      </c>
      <c r="C376" s="951">
        <f>C377+C378+C379+C380</f>
        <v>2996</v>
      </c>
      <c r="D376" s="952"/>
      <c r="E376" s="952"/>
      <c r="F376" s="952"/>
      <c r="G376" s="952"/>
      <c r="H376" s="952"/>
      <c r="I376" s="952"/>
      <c r="J376" s="952"/>
      <c r="K376" s="953"/>
    </row>
    <row r="377" spans="1:11" ht="19.5" customHeight="1">
      <c r="A377" s="390"/>
      <c r="B377" s="96" t="s">
        <v>510</v>
      </c>
      <c r="C377" s="951">
        <v>850</v>
      </c>
      <c r="D377" s="952"/>
      <c r="E377" s="952"/>
      <c r="F377" s="952"/>
      <c r="G377" s="952"/>
      <c r="H377" s="952"/>
      <c r="I377" s="952"/>
      <c r="J377" s="952"/>
      <c r="K377" s="953"/>
    </row>
    <row r="378" spans="1:11" ht="19.5" customHeight="1">
      <c r="A378" s="390"/>
      <c r="B378" s="96" t="s">
        <v>237</v>
      </c>
      <c r="C378" s="951">
        <v>886</v>
      </c>
      <c r="D378" s="952"/>
      <c r="E378" s="952"/>
      <c r="F378" s="952"/>
      <c r="G378" s="952"/>
      <c r="H378" s="952"/>
      <c r="I378" s="952"/>
      <c r="J378" s="952"/>
      <c r="K378" s="953"/>
    </row>
    <row r="379" spans="1:11" ht="19.5" customHeight="1">
      <c r="A379" s="390"/>
      <c r="B379" s="96" t="s">
        <v>488</v>
      </c>
      <c r="C379" s="951">
        <f>H430+H474+H516+H532+H569+H592</f>
        <v>0</v>
      </c>
      <c r="D379" s="952"/>
      <c r="E379" s="952"/>
      <c r="F379" s="952"/>
      <c r="G379" s="952"/>
      <c r="H379" s="952"/>
      <c r="I379" s="952"/>
      <c r="J379" s="952"/>
      <c r="K379" s="953"/>
    </row>
    <row r="380" spans="1:11" ht="19.5" customHeight="1" thickBot="1">
      <c r="A380" s="391"/>
      <c r="B380" s="97" t="s">
        <v>513</v>
      </c>
      <c r="C380" s="951">
        <v>1260</v>
      </c>
      <c r="D380" s="952"/>
      <c r="E380" s="952"/>
      <c r="F380" s="952"/>
      <c r="G380" s="952"/>
      <c r="H380" s="952"/>
      <c r="I380" s="952"/>
      <c r="J380" s="952"/>
      <c r="K380" s="953"/>
    </row>
    <row r="381" spans="1:11" ht="19.5" customHeight="1" thickBot="1">
      <c r="A381" s="954" t="s">
        <v>155</v>
      </c>
      <c r="B381" s="955"/>
      <c r="C381" s="955"/>
      <c r="D381" s="955"/>
      <c r="E381" s="955"/>
      <c r="F381" s="955"/>
      <c r="G381" s="955"/>
      <c r="H381" s="955"/>
      <c r="I381" s="955"/>
      <c r="J381" s="955"/>
      <c r="K381" s="956"/>
    </row>
    <row r="382" spans="1:11" ht="19.5" customHeight="1">
      <c r="A382" s="957" t="s">
        <v>190</v>
      </c>
      <c r="B382" s="958"/>
      <c r="C382" s="958"/>
      <c r="D382" s="958"/>
      <c r="E382" s="958"/>
      <c r="F382" s="958"/>
      <c r="G382" s="958"/>
      <c r="H382" s="958"/>
      <c r="I382" s="958"/>
      <c r="J382" s="958"/>
      <c r="K382" s="959"/>
    </row>
    <row r="383" spans="1:11" ht="19.5" customHeight="1" thickBot="1">
      <c r="A383" s="960" t="s">
        <v>82</v>
      </c>
      <c r="B383" s="961"/>
      <c r="C383" s="962"/>
      <c r="D383" s="962"/>
      <c r="E383" s="962"/>
      <c r="F383" s="962"/>
      <c r="G383" s="962"/>
      <c r="H383" s="962"/>
      <c r="I383" s="962"/>
      <c r="J383" s="962"/>
      <c r="K383" s="963"/>
    </row>
    <row r="384" spans="1:11" ht="19.5" customHeight="1" thickBot="1">
      <c r="A384" s="969" t="s">
        <v>83</v>
      </c>
      <c r="B384" s="970"/>
      <c r="C384" s="996" t="s">
        <v>492</v>
      </c>
      <c r="D384" s="997"/>
      <c r="E384" s="998"/>
      <c r="F384" s="971" t="s">
        <v>528</v>
      </c>
      <c r="G384" s="972"/>
      <c r="H384" s="973"/>
      <c r="I384" s="971" t="s">
        <v>714</v>
      </c>
      <c r="J384" s="972"/>
      <c r="K384" s="973"/>
    </row>
    <row r="385" spans="1:11" ht="28.5" customHeight="1">
      <c r="A385" s="974" t="s">
        <v>191</v>
      </c>
      <c r="B385" s="976" t="s">
        <v>192</v>
      </c>
      <c r="C385" s="978" t="s">
        <v>60</v>
      </c>
      <c r="D385" s="979"/>
      <c r="E385" s="967" t="s">
        <v>61</v>
      </c>
      <c r="F385" s="978" t="s">
        <v>60</v>
      </c>
      <c r="G385" s="979"/>
      <c r="H385" s="967" t="s">
        <v>61</v>
      </c>
      <c r="I385" s="978" t="s">
        <v>60</v>
      </c>
      <c r="J385" s="979"/>
      <c r="K385" s="967" t="s">
        <v>61</v>
      </c>
    </row>
    <row r="386" spans="1:11" ht="19.5" customHeight="1" thickBot="1">
      <c r="A386" s="975"/>
      <c r="B386" s="977"/>
      <c r="C386" s="123" t="s">
        <v>62</v>
      </c>
      <c r="D386" s="124" t="s">
        <v>63</v>
      </c>
      <c r="E386" s="968"/>
      <c r="F386" s="123" t="s">
        <v>62</v>
      </c>
      <c r="G386" s="124" t="s">
        <v>63</v>
      </c>
      <c r="H386" s="968"/>
      <c r="I386" s="123" t="s">
        <v>62</v>
      </c>
      <c r="J386" s="124" t="s">
        <v>63</v>
      </c>
      <c r="K386" s="968"/>
    </row>
    <row r="387" spans="1:11" ht="19.5" customHeight="1">
      <c r="A387" s="964" t="s">
        <v>241</v>
      </c>
      <c r="B387" s="107"/>
      <c r="C387" s="100"/>
      <c r="D387" s="98"/>
      <c r="E387" s="99"/>
      <c r="F387" s="100"/>
      <c r="G387" s="98"/>
      <c r="H387" s="99"/>
      <c r="I387" s="100"/>
      <c r="J387" s="98"/>
      <c r="K387" s="99"/>
    </row>
    <row r="388" spans="1:11" ht="19.5" customHeight="1">
      <c r="A388" s="965"/>
      <c r="B388" s="108"/>
      <c r="C388" s="103"/>
      <c r="D388" s="101"/>
      <c r="E388" s="102"/>
      <c r="F388" s="103"/>
      <c r="G388" s="101"/>
      <c r="H388" s="102"/>
      <c r="I388" s="103"/>
      <c r="J388" s="101"/>
      <c r="K388" s="102"/>
    </row>
    <row r="389" spans="1:11" ht="19.5" customHeight="1">
      <c r="A389" s="965"/>
      <c r="B389" s="108"/>
      <c r="C389" s="103"/>
      <c r="D389" s="101"/>
      <c r="E389" s="102"/>
      <c r="F389" s="103"/>
      <c r="G389" s="101"/>
      <c r="H389" s="102"/>
      <c r="I389" s="103"/>
      <c r="J389" s="101"/>
      <c r="K389" s="102"/>
    </row>
    <row r="390" spans="1:11" ht="19.5" customHeight="1">
      <c r="A390" s="965"/>
      <c r="B390" s="108"/>
      <c r="C390" s="103"/>
      <c r="D390" s="101"/>
      <c r="E390" s="102"/>
      <c r="F390" s="103"/>
      <c r="G390" s="101"/>
      <c r="H390" s="102"/>
      <c r="I390" s="103"/>
      <c r="J390" s="101"/>
      <c r="K390" s="102"/>
    </row>
    <row r="391" spans="1:11" ht="19.5" customHeight="1" thickBot="1">
      <c r="A391" s="965"/>
      <c r="B391" s="109"/>
      <c r="C391" s="104"/>
      <c r="D391" s="105"/>
      <c r="E391" s="106"/>
      <c r="F391" s="103"/>
      <c r="G391" s="101"/>
      <c r="H391" s="102"/>
      <c r="I391" s="103"/>
      <c r="J391" s="101"/>
      <c r="K391" s="102"/>
    </row>
    <row r="392" spans="1:11" ht="19.5" customHeight="1" thickBot="1">
      <c r="A392" s="966"/>
      <c r="B392" s="84" t="s">
        <v>201</v>
      </c>
      <c r="C392" s="112">
        <f>SUM(C387:C391)</f>
        <v>0</v>
      </c>
      <c r="D392" s="113"/>
      <c r="E392" s="122">
        <f>SUM(E387:E391)</f>
        <v>0</v>
      </c>
      <c r="F392" s="112">
        <f>SUM(F387:F391)</f>
        <v>0</v>
      </c>
      <c r="G392" s="113"/>
      <c r="H392" s="122">
        <f>SUM(H387:H391)</f>
        <v>0</v>
      </c>
      <c r="I392" s="112">
        <f>SUM(I387:I391)</f>
        <v>0</v>
      </c>
      <c r="J392" s="113"/>
      <c r="K392" s="122">
        <f>SUM(K387:K391)</f>
        <v>0</v>
      </c>
    </row>
    <row r="393" spans="1:11" ht="19.5" customHeight="1">
      <c r="A393" s="30"/>
      <c r="B393" s="31"/>
      <c r="C393" s="32"/>
      <c r="D393" s="32"/>
      <c r="E393" s="32"/>
      <c r="F393" s="32"/>
      <c r="G393" s="32"/>
      <c r="H393" s="32"/>
      <c r="I393" s="32"/>
      <c r="J393" s="32"/>
      <c r="K393" s="33"/>
    </row>
    <row r="394" spans="1:11" ht="19.5" customHeight="1" hidden="1" thickBot="1">
      <c r="A394" s="964" t="s">
        <v>242</v>
      </c>
      <c r="B394" s="107"/>
      <c r="C394" s="100"/>
      <c r="D394" s="98"/>
      <c r="E394" s="99"/>
      <c r="F394" s="100"/>
      <c r="G394" s="98"/>
      <c r="H394" s="99"/>
      <c r="I394" s="100"/>
      <c r="J394" s="98"/>
      <c r="K394" s="99"/>
    </row>
    <row r="395" spans="1:11" ht="19.5" customHeight="1" hidden="1" thickBot="1">
      <c r="A395" s="965"/>
      <c r="B395" s="111"/>
      <c r="C395" s="103"/>
      <c r="D395" s="101"/>
      <c r="E395" s="102"/>
      <c r="F395" s="103"/>
      <c r="G395" s="101"/>
      <c r="H395" s="102"/>
      <c r="I395" s="103"/>
      <c r="J395" s="101"/>
      <c r="K395" s="102"/>
    </row>
    <row r="396" spans="1:11" ht="19.5" customHeight="1" hidden="1" thickBot="1">
      <c r="A396" s="965"/>
      <c r="B396" s="108"/>
      <c r="C396" s="103"/>
      <c r="D396" s="101"/>
      <c r="E396" s="102"/>
      <c r="F396" s="103"/>
      <c r="G396" s="101"/>
      <c r="H396" s="102"/>
      <c r="I396" s="103"/>
      <c r="J396" s="101"/>
      <c r="K396" s="102"/>
    </row>
    <row r="397" spans="1:11" ht="19.5" customHeight="1" hidden="1">
      <c r="A397" s="965"/>
      <c r="B397" s="108"/>
      <c r="C397" s="103"/>
      <c r="D397" s="101"/>
      <c r="E397" s="102"/>
      <c r="F397" s="103"/>
      <c r="G397" s="101"/>
      <c r="H397" s="102"/>
      <c r="I397" s="103"/>
      <c r="J397" s="101"/>
      <c r="K397" s="102"/>
    </row>
    <row r="398" spans="1:11" ht="19.5" customHeight="1" hidden="1">
      <c r="A398" s="965"/>
      <c r="B398" s="109"/>
      <c r="C398" s="104"/>
      <c r="D398" s="105"/>
      <c r="E398" s="106"/>
      <c r="F398" s="103"/>
      <c r="G398" s="101"/>
      <c r="H398" s="102"/>
      <c r="I398" s="103"/>
      <c r="J398" s="101"/>
      <c r="K398" s="102"/>
    </row>
    <row r="399" spans="1:11" ht="19.5" customHeight="1" hidden="1">
      <c r="A399" s="966"/>
      <c r="B399" s="84" t="s">
        <v>201</v>
      </c>
      <c r="C399" s="112">
        <f>SUM(C394:C398)</f>
        <v>0</v>
      </c>
      <c r="D399" s="113"/>
      <c r="E399" s="122">
        <f>SUM(E394:E398)</f>
        <v>0</v>
      </c>
      <c r="F399" s="112">
        <f>SUM(F394:F398)</f>
        <v>0</v>
      </c>
      <c r="G399" s="113"/>
      <c r="H399" s="122">
        <f>SUM(H394:H398)</f>
        <v>0</v>
      </c>
      <c r="I399" s="112">
        <f>SUM(I394:I398)</f>
        <v>0</v>
      </c>
      <c r="J399" s="113"/>
      <c r="K399" s="122">
        <f>SUM(K394:K398)</f>
        <v>0</v>
      </c>
    </row>
    <row r="400" spans="1:11" ht="19.5" customHeight="1" hidden="1">
      <c r="A400" s="30"/>
      <c r="B400" s="31"/>
      <c r="C400" s="32"/>
      <c r="D400" s="32"/>
      <c r="E400" s="32"/>
      <c r="F400" s="32"/>
      <c r="G400" s="32"/>
      <c r="H400" s="32"/>
      <c r="I400" s="32"/>
      <c r="J400" s="32"/>
      <c r="K400" s="33"/>
    </row>
    <row r="401" spans="1:11" ht="19.5" customHeight="1" hidden="1" thickBot="1">
      <c r="A401" s="964" t="s">
        <v>243</v>
      </c>
      <c r="B401" s="107"/>
      <c r="C401" s="100"/>
      <c r="D401" s="98"/>
      <c r="E401" s="99"/>
      <c r="F401" s="100"/>
      <c r="G401" s="98"/>
      <c r="H401" s="99"/>
      <c r="I401" s="100"/>
      <c r="J401" s="98"/>
      <c r="K401" s="99"/>
    </row>
    <row r="402" spans="1:11" ht="19.5" customHeight="1" hidden="1" thickBot="1">
      <c r="A402" s="965"/>
      <c r="B402" s="111"/>
      <c r="C402" s="103"/>
      <c r="D402" s="101"/>
      <c r="E402" s="102"/>
      <c r="F402" s="103"/>
      <c r="G402" s="101"/>
      <c r="H402" s="102"/>
      <c r="I402" s="103"/>
      <c r="J402" s="101"/>
      <c r="K402" s="102"/>
    </row>
    <row r="403" spans="1:11" ht="19.5" customHeight="1" hidden="1" thickBot="1">
      <c r="A403" s="965"/>
      <c r="B403" s="108"/>
      <c r="C403" s="103"/>
      <c r="D403" s="101"/>
      <c r="E403" s="102"/>
      <c r="F403" s="103"/>
      <c r="G403" s="101"/>
      <c r="H403" s="102"/>
      <c r="I403" s="103"/>
      <c r="J403" s="101"/>
      <c r="K403" s="102"/>
    </row>
    <row r="404" spans="1:11" ht="19.5" customHeight="1" hidden="1" thickBot="1">
      <c r="A404" s="965"/>
      <c r="B404" s="108"/>
      <c r="C404" s="103"/>
      <c r="D404" s="101"/>
      <c r="E404" s="102"/>
      <c r="F404" s="103"/>
      <c r="G404" s="101"/>
      <c r="H404" s="102"/>
      <c r="I404" s="103"/>
      <c r="J404" s="101"/>
      <c r="K404" s="102"/>
    </row>
    <row r="405" spans="1:11" ht="19.5" customHeight="1" hidden="1" thickBot="1">
      <c r="A405" s="965"/>
      <c r="B405" s="109"/>
      <c r="C405" s="104"/>
      <c r="D405" s="105"/>
      <c r="E405" s="106"/>
      <c r="F405" s="103"/>
      <c r="G405" s="101"/>
      <c r="H405" s="102"/>
      <c r="I405" s="103"/>
      <c r="J405" s="101"/>
      <c r="K405" s="102"/>
    </row>
    <row r="406" spans="1:11" ht="19.5" customHeight="1" hidden="1" thickBot="1">
      <c r="A406" s="966"/>
      <c r="B406" s="84" t="s">
        <v>201</v>
      </c>
      <c r="C406" s="112">
        <f>SUM(C401:C405)</f>
        <v>0</v>
      </c>
      <c r="D406" s="113"/>
      <c r="E406" s="122">
        <f>SUM(E401:E405)</f>
        <v>0</v>
      </c>
      <c r="F406" s="112">
        <f>SUM(F401:F405)</f>
        <v>0</v>
      </c>
      <c r="G406" s="113"/>
      <c r="H406" s="122">
        <f>SUM(H401:H405)</f>
        <v>0</v>
      </c>
      <c r="I406" s="112">
        <f>SUM(I401:I405)</f>
        <v>0</v>
      </c>
      <c r="J406" s="113"/>
      <c r="K406" s="122">
        <f>SUM(K401:K405)</f>
        <v>0</v>
      </c>
    </row>
    <row r="407" spans="1:11" ht="19.5" customHeight="1" hidden="1" thickBot="1">
      <c r="A407" s="30"/>
      <c r="B407" s="31"/>
      <c r="C407" s="32"/>
      <c r="D407" s="32"/>
      <c r="E407" s="32"/>
      <c r="F407" s="32"/>
      <c r="G407" s="32"/>
      <c r="H407" s="32"/>
      <c r="I407" s="32"/>
      <c r="J407" s="32"/>
      <c r="K407" s="33"/>
    </row>
    <row r="408" spans="1:11" ht="19.5" customHeight="1" hidden="1">
      <c r="A408" s="964" t="s">
        <v>244</v>
      </c>
      <c r="B408" s="107"/>
      <c r="C408" s="100"/>
      <c r="D408" s="98"/>
      <c r="E408" s="99"/>
      <c r="F408" s="100"/>
      <c r="G408" s="98"/>
      <c r="H408" s="99"/>
      <c r="I408" s="100"/>
      <c r="J408" s="98"/>
      <c r="K408" s="99"/>
    </row>
    <row r="409" spans="1:11" ht="19.5" customHeight="1" hidden="1" thickBot="1">
      <c r="A409" s="965"/>
      <c r="B409" s="111"/>
      <c r="C409" s="103"/>
      <c r="D409" s="101"/>
      <c r="E409" s="102"/>
      <c r="F409" s="103"/>
      <c r="G409" s="101"/>
      <c r="H409" s="102"/>
      <c r="I409" s="103"/>
      <c r="J409" s="101"/>
      <c r="K409" s="102"/>
    </row>
    <row r="410" spans="1:11" ht="19.5" customHeight="1" hidden="1" thickBot="1">
      <c r="A410" s="965"/>
      <c r="B410" s="108"/>
      <c r="C410" s="103"/>
      <c r="D410" s="101"/>
      <c r="E410" s="102"/>
      <c r="F410" s="103"/>
      <c r="G410" s="101"/>
      <c r="H410" s="102"/>
      <c r="I410" s="103"/>
      <c r="J410" s="101"/>
      <c r="K410" s="102"/>
    </row>
    <row r="411" spans="1:11" ht="19.5" customHeight="1" hidden="1">
      <c r="A411" s="965"/>
      <c r="B411" s="108"/>
      <c r="C411" s="103"/>
      <c r="D411" s="101"/>
      <c r="E411" s="102"/>
      <c r="F411" s="103"/>
      <c r="G411" s="101"/>
      <c r="H411" s="102"/>
      <c r="I411" s="103"/>
      <c r="J411" s="101"/>
      <c r="K411" s="102"/>
    </row>
    <row r="412" spans="1:11" ht="19.5" customHeight="1" hidden="1" thickBot="1">
      <c r="A412" s="965"/>
      <c r="B412" s="109"/>
      <c r="C412" s="104"/>
      <c r="D412" s="105"/>
      <c r="E412" s="106"/>
      <c r="F412" s="103"/>
      <c r="G412" s="101"/>
      <c r="H412" s="102"/>
      <c r="I412" s="103"/>
      <c r="J412" s="101"/>
      <c r="K412" s="102"/>
    </row>
    <row r="413" spans="1:11" ht="19.5" customHeight="1" hidden="1" thickBot="1">
      <c r="A413" s="966"/>
      <c r="B413" s="84" t="s">
        <v>201</v>
      </c>
      <c r="C413" s="112">
        <f>SUM(C408:C412)</f>
        <v>0</v>
      </c>
      <c r="D413" s="113"/>
      <c r="E413" s="122">
        <f>SUM(E408:E412)</f>
        <v>0</v>
      </c>
      <c r="F413" s="112">
        <f>SUM(F408:F412)</f>
        <v>0</v>
      </c>
      <c r="G413" s="113"/>
      <c r="H413" s="122">
        <f>SUM(H408:H412)</f>
        <v>0</v>
      </c>
      <c r="I413" s="112">
        <f>SUM(I408:I412)</f>
        <v>0</v>
      </c>
      <c r="J413" s="113"/>
      <c r="K413" s="122">
        <f>SUM(K408:K412)</f>
        <v>0</v>
      </c>
    </row>
    <row r="414" spans="1:11" ht="19.5" customHeight="1" hidden="1" thickBot="1">
      <c r="A414" s="30"/>
      <c r="B414" s="31"/>
      <c r="C414" s="32"/>
      <c r="D414" s="32"/>
      <c r="E414" s="32"/>
      <c r="F414" s="32"/>
      <c r="G414" s="32"/>
      <c r="H414" s="32"/>
      <c r="I414" s="32"/>
      <c r="J414" s="32"/>
      <c r="K414" s="33"/>
    </row>
    <row r="415" spans="1:11" ht="19.5" customHeight="1" hidden="1" thickBot="1">
      <c r="A415" s="964" t="s">
        <v>245</v>
      </c>
      <c r="B415" s="107"/>
      <c r="C415" s="100"/>
      <c r="D415" s="98"/>
      <c r="E415" s="99"/>
      <c r="F415" s="100"/>
      <c r="G415" s="98"/>
      <c r="H415" s="99"/>
      <c r="I415" s="100"/>
      <c r="J415" s="98"/>
      <c r="K415" s="99"/>
    </row>
    <row r="416" spans="1:11" ht="19.5" customHeight="1" hidden="1" thickBot="1">
      <c r="A416" s="965"/>
      <c r="B416" s="111"/>
      <c r="C416" s="103"/>
      <c r="D416" s="101"/>
      <c r="E416" s="102"/>
      <c r="F416" s="103"/>
      <c r="G416" s="101"/>
      <c r="H416" s="102"/>
      <c r="I416" s="103"/>
      <c r="J416" s="101"/>
      <c r="K416" s="102"/>
    </row>
    <row r="417" spans="1:11" ht="19.5" customHeight="1" hidden="1">
      <c r="A417" s="965"/>
      <c r="B417" s="111"/>
      <c r="C417" s="103"/>
      <c r="D417" s="101"/>
      <c r="E417" s="102"/>
      <c r="F417" s="103"/>
      <c r="G417" s="101"/>
      <c r="H417" s="102"/>
      <c r="I417" s="103"/>
      <c r="J417" s="101"/>
      <c r="K417" s="102"/>
    </row>
    <row r="418" spans="1:11" ht="19.5" customHeight="1" hidden="1">
      <c r="A418" s="965"/>
      <c r="B418" s="108"/>
      <c r="C418" s="103"/>
      <c r="D418" s="101"/>
      <c r="E418" s="102"/>
      <c r="F418" s="103"/>
      <c r="G418" s="101"/>
      <c r="H418" s="102"/>
      <c r="I418" s="103"/>
      <c r="J418" s="101"/>
      <c r="K418" s="102"/>
    </row>
    <row r="419" spans="1:11" ht="19.5" customHeight="1" hidden="1" thickBot="1">
      <c r="A419" s="965"/>
      <c r="B419" s="108"/>
      <c r="C419" s="103"/>
      <c r="D419" s="101"/>
      <c r="E419" s="102"/>
      <c r="F419" s="103"/>
      <c r="G419" s="101"/>
      <c r="H419" s="102"/>
      <c r="I419" s="103"/>
      <c r="J419" s="101"/>
      <c r="K419" s="102"/>
    </row>
    <row r="420" spans="1:11" ht="19.5" customHeight="1" hidden="1" thickBot="1">
      <c r="A420" s="965"/>
      <c r="B420" s="109"/>
      <c r="C420" s="104"/>
      <c r="D420" s="105"/>
      <c r="E420" s="106"/>
      <c r="F420" s="103"/>
      <c r="G420" s="101"/>
      <c r="H420" s="102"/>
      <c r="I420" s="103"/>
      <c r="J420" s="101"/>
      <c r="K420" s="102"/>
    </row>
    <row r="421" spans="1:11" ht="19.5" customHeight="1" hidden="1" thickBot="1">
      <c r="A421" s="966"/>
      <c r="B421" s="84" t="s">
        <v>201</v>
      </c>
      <c r="C421" s="112">
        <f>SUM(C415:C420)</f>
        <v>0</v>
      </c>
      <c r="D421" s="113"/>
      <c r="E421" s="122">
        <f>SUM(E415:E420)</f>
        <v>0</v>
      </c>
      <c r="F421" s="112">
        <f>SUM(F415:F420)</f>
        <v>0</v>
      </c>
      <c r="G421" s="113"/>
      <c r="H421" s="122">
        <f>SUM(H415:H420)</f>
        <v>0</v>
      </c>
      <c r="I421" s="112">
        <f>SUM(I415:I420)</f>
        <v>0</v>
      </c>
      <c r="J421" s="113"/>
      <c r="K421" s="122">
        <f>SUM(K415:K420)</f>
        <v>0</v>
      </c>
    </row>
    <row r="422" spans="1:11" ht="0.75" customHeight="1" thickBot="1">
      <c r="A422" s="30"/>
      <c r="B422" s="31"/>
      <c r="C422" s="32"/>
      <c r="D422" s="32"/>
      <c r="E422" s="32"/>
      <c r="F422" s="32"/>
      <c r="G422" s="32"/>
      <c r="H422" s="32"/>
      <c r="I422" s="32"/>
      <c r="J422" s="32"/>
      <c r="K422" s="33"/>
    </row>
    <row r="423" spans="1:11" ht="19.5" customHeight="1" hidden="1">
      <c r="A423" s="964" t="s">
        <v>246</v>
      </c>
      <c r="B423" s="107"/>
      <c r="C423" s="100"/>
      <c r="D423" s="98"/>
      <c r="E423" s="99"/>
      <c r="F423" s="100"/>
      <c r="G423" s="98"/>
      <c r="H423" s="99"/>
      <c r="I423" s="100"/>
      <c r="J423" s="98"/>
      <c r="K423" s="99"/>
    </row>
    <row r="424" spans="1:11" ht="19.5" customHeight="1" hidden="1">
      <c r="A424" s="965"/>
      <c r="B424" s="111"/>
      <c r="C424" s="103"/>
      <c r="D424" s="101"/>
      <c r="E424" s="102"/>
      <c r="F424" s="103"/>
      <c r="G424" s="101"/>
      <c r="H424" s="102"/>
      <c r="I424" s="103"/>
      <c r="J424" s="101"/>
      <c r="K424" s="102"/>
    </row>
    <row r="425" spans="1:11" ht="19.5" customHeight="1" hidden="1">
      <c r="A425" s="965"/>
      <c r="B425" s="111"/>
      <c r="C425" s="103"/>
      <c r="D425" s="101"/>
      <c r="E425" s="102"/>
      <c r="F425" s="103"/>
      <c r="G425" s="101"/>
      <c r="H425" s="102"/>
      <c r="I425" s="103"/>
      <c r="J425" s="101"/>
      <c r="K425" s="102"/>
    </row>
    <row r="426" spans="1:11" ht="19.5" customHeight="1" hidden="1" thickBot="1">
      <c r="A426" s="965"/>
      <c r="B426" s="108"/>
      <c r="C426" s="103"/>
      <c r="D426" s="101"/>
      <c r="E426" s="102"/>
      <c r="F426" s="103"/>
      <c r="G426" s="101"/>
      <c r="H426" s="102"/>
      <c r="I426" s="103"/>
      <c r="J426" s="101"/>
      <c r="K426" s="102"/>
    </row>
    <row r="427" spans="1:11" ht="19.5" customHeight="1" hidden="1" thickBot="1">
      <c r="A427" s="965"/>
      <c r="B427" s="108"/>
      <c r="C427" s="103"/>
      <c r="D427" s="101"/>
      <c r="E427" s="102"/>
      <c r="F427" s="103"/>
      <c r="G427" s="101"/>
      <c r="H427" s="102"/>
      <c r="I427" s="103"/>
      <c r="J427" s="101"/>
      <c r="K427" s="102"/>
    </row>
    <row r="428" spans="1:11" ht="19.5" customHeight="1" hidden="1" thickBot="1">
      <c r="A428" s="965"/>
      <c r="B428" s="109"/>
      <c r="C428" s="104"/>
      <c r="D428" s="105"/>
      <c r="E428" s="106"/>
      <c r="F428" s="103"/>
      <c r="G428" s="101"/>
      <c r="H428" s="102"/>
      <c r="I428" s="103"/>
      <c r="J428" s="101"/>
      <c r="K428" s="102"/>
    </row>
    <row r="429" spans="1:11" ht="19.5" customHeight="1" hidden="1">
      <c r="A429" s="966"/>
      <c r="B429" s="84" t="s">
        <v>201</v>
      </c>
      <c r="C429" s="112">
        <f>SUM(C423:C428)</f>
        <v>0</v>
      </c>
      <c r="D429" s="113"/>
      <c r="E429" s="122">
        <f>SUM(E423:E428)</f>
        <v>0</v>
      </c>
      <c r="F429" s="112">
        <f>SUM(F423:F428)</f>
        <v>0</v>
      </c>
      <c r="G429" s="113"/>
      <c r="H429" s="122">
        <f>SUM(H423:H428)</f>
        <v>0</v>
      </c>
      <c r="I429" s="112">
        <f>SUM(I423:I428)</f>
        <v>0</v>
      </c>
      <c r="J429" s="113"/>
      <c r="K429" s="122">
        <f>SUM(K423:K428)</f>
        <v>0</v>
      </c>
    </row>
    <row r="430" spans="1:11" ht="19.5" customHeight="1" thickBot="1">
      <c r="A430" s="980" t="s">
        <v>84</v>
      </c>
      <c r="B430" s="981"/>
      <c r="C430" s="116">
        <f>C392+C399+C406+C413+C421+C429</f>
        <v>0</v>
      </c>
      <c r="D430" s="117"/>
      <c r="E430" s="118">
        <f>E392+E399+E406+E413+E421+E429</f>
        <v>0</v>
      </c>
      <c r="F430" s="116">
        <f>F392+F399+F406+F413+F421+F429</f>
        <v>0</v>
      </c>
      <c r="G430" s="117"/>
      <c r="H430" s="118">
        <f>H392+H399+H406+H413+H421+H429</f>
        <v>0</v>
      </c>
      <c r="I430" s="116">
        <f>I392+I399+I406+I413+I421+I429</f>
        <v>0</v>
      </c>
      <c r="J430" s="117"/>
      <c r="K430" s="119">
        <f>K392+K399+K406+K413+K421+K429</f>
        <v>0</v>
      </c>
    </row>
    <row r="431" spans="1:11" ht="15" customHeight="1" thickBot="1">
      <c r="A431" s="30"/>
      <c r="B431" s="31"/>
      <c r="C431" s="32"/>
      <c r="D431" s="32"/>
      <c r="E431" s="32"/>
      <c r="F431" s="32"/>
      <c r="G431" s="32"/>
      <c r="H431" s="32"/>
      <c r="I431" s="32"/>
      <c r="J431" s="32"/>
      <c r="K431" s="33"/>
    </row>
    <row r="432" spans="1:11" ht="19.5" customHeight="1" hidden="1">
      <c r="A432" s="982" t="s">
        <v>193</v>
      </c>
      <c r="B432" s="983"/>
      <c r="C432" s="984"/>
      <c r="D432" s="984"/>
      <c r="E432" s="984"/>
      <c r="F432" s="984"/>
      <c r="G432" s="984"/>
      <c r="H432" s="984"/>
      <c r="I432" s="984"/>
      <c r="J432" s="984"/>
      <c r="K432" s="985"/>
    </row>
    <row r="433" spans="1:11" ht="19.5" customHeight="1" hidden="1" thickBot="1">
      <c r="A433" s="964" t="s">
        <v>247</v>
      </c>
      <c r="B433" s="107"/>
      <c r="C433" s="100"/>
      <c r="D433" s="98"/>
      <c r="E433" s="99"/>
      <c r="F433" s="100"/>
      <c r="G433" s="98"/>
      <c r="H433" s="99"/>
      <c r="I433" s="100"/>
      <c r="J433" s="98"/>
      <c r="K433" s="99"/>
    </row>
    <row r="434" spans="1:11" ht="19.5" customHeight="1" hidden="1" thickBot="1">
      <c r="A434" s="965"/>
      <c r="B434" s="111"/>
      <c r="C434" s="103"/>
      <c r="D434" s="101"/>
      <c r="E434" s="102"/>
      <c r="F434" s="103"/>
      <c r="G434" s="101"/>
      <c r="H434" s="102"/>
      <c r="I434" s="103"/>
      <c r="J434" s="101"/>
      <c r="K434" s="102"/>
    </row>
    <row r="435" spans="1:11" ht="19.5" customHeight="1" hidden="1" thickBot="1">
      <c r="A435" s="965"/>
      <c r="B435" s="108"/>
      <c r="C435" s="103"/>
      <c r="D435" s="101"/>
      <c r="E435" s="102"/>
      <c r="F435" s="103"/>
      <c r="G435" s="101"/>
      <c r="H435" s="102"/>
      <c r="I435" s="103"/>
      <c r="J435" s="101"/>
      <c r="K435" s="102"/>
    </row>
    <row r="436" spans="1:11" ht="19.5" customHeight="1" hidden="1">
      <c r="A436" s="965"/>
      <c r="B436" s="108"/>
      <c r="C436" s="103"/>
      <c r="D436" s="101"/>
      <c r="E436" s="102"/>
      <c r="F436" s="103"/>
      <c r="G436" s="101"/>
      <c r="H436" s="102"/>
      <c r="I436" s="103"/>
      <c r="J436" s="101"/>
      <c r="K436" s="102"/>
    </row>
    <row r="437" spans="1:11" ht="19.5" customHeight="1" hidden="1" thickBot="1">
      <c r="A437" s="965"/>
      <c r="B437" s="109"/>
      <c r="C437" s="104"/>
      <c r="D437" s="105"/>
      <c r="E437" s="106"/>
      <c r="F437" s="103"/>
      <c r="G437" s="101"/>
      <c r="H437" s="102"/>
      <c r="I437" s="103"/>
      <c r="J437" s="101"/>
      <c r="K437" s="102"/>
    </row>
    <row r="438" spans="1:11" ht="19.5" customHeight="1" hidden="1">
      <c r="A438" s="966"/>
      <c r="B438" s="84" t="s">
        <v>201</v>
      </c>
      <c r="C438" s="112">
        <f>SUM(C433:C437)</f>
        <v>0</v>
      </c>
      <c r="D438" s="113"/>
      <c r="E438" s="122">
        <f>SUM(E433:E437)</f>
        <v>0</v>
      </c>
      <c r="F438" s="112">
        <f>SUM(F433:F437)</f>
        <v>0</v>
      </c>
      <c r="G438" s="113"/>
      <c r="H438" s="122">
        <f>SUM(H433:H437)</f>
        <v>0</v>
      </c>
      <c r="I438" s="112">
        <f>SUM(I433:I437)</f>
        <v>0</v>
      </c>
      <c r="J438" s="113"/>
      <c r="K438" s="122">
        <f>SUM(K433:K437)</f>
        <v>0</v>
      </c>
    </row>
    <row r="439" spans="1:11" ht="19.5" customHeight="1" hidden="1">
      <c r="A439" s="30"/>
      <c r="B439" s="31"/>
      <c r="C439" s="32"/>
      <c r="D439" s="32"/>
      <c r="E439" s="32"/>
      <c r="F439" s="32"/>
      <c r="G439" s="32"/>
      <c r="H439" s="32"/>
      <c r="I439" s="32"/>
      <c r="J439" s="32"/>
      <c r="K439" s="33"/>
    </row>
    <row r="440" spans="1:11" ht="19.5" customHeight="1" hidden="1" thickBot="1">
      <c r="A440" s="964" t="s">
        <v>248</v>
      </c>
      <c r="B440" s="107"/>
      <c r="C440" s="100"/>
      <c r="D440" s="98"/>
      <c r="E440" s="99"/>
      <c r="F440" s="100"/>
      <c r="G440" s="98"/>
      <c r="H440" s="99"/>
      <c r="I440" s="100"/>
      <c r="J440" s="98"/>
      <c r="K440" s="99"/>
    </row>
    <row r="441" spans="1:11" ht="19.5" customHeight="1" hidden="1" thickBot="1">
      <c r="A441" s="965"/>
      <c r="B441" s="111"/>
      <c r="C441" s="103"/>
      <c r="D441" s="101"/>
      <c r="E441" s="102"/>
      <c r="F441" s="103"/>
      <c r="G441" s="101"/>
      <c r="H441" s="102"/>
      <c r="I441" s="103"/>
      <c r="J441" s="101"/>
      <c r="K441" s="102"/>
    </row>
    <row r="442" spans="1:11" ht="19.5" customHeight="1" hidden="1" thickBot="1">
      <c r="A442" s="965"/>
      <c r="B442" s="108"/>
      <c r="C442" s="103"/>
      <c r="D442" s="101"/>
      <c r="E442" s="102"/>
      <c r="F442" s="103"/>
      <c r="G442" s="101"/>
      <c r="H442" s="102"/>
      <c r="I442" s="103"/>
      <c r="J442" s="101"/>
      <c r="K442" s="102"/>
    </row>
    <row r="443" spans="1:11" ht="19.5" customHeight="1" hidden="1">
      <c r="A443" s="965"/>
      <c r="B443" s="108"/>
      <c r="C443" s="103"/>
      <c r="D443" s="101"/>
      <c r="E443" s="102"/>
      <c r="F443" s="103"/>
      <c r="G443" s="101"/>
      <c r="H443" s="102"/>
      <c r="I443" s="103"/>
      <c r="J443" s="101"/>
      <c r="K443" s="102"/>
    </row>
    <row r="444" spans="1:11" ht="19.5" customHeight="1" hidden="1" thickBot="1">
      <c r="A444" s="965"/>
      <c r="B444" s="109"/>
      <c r="C444" s="104"/>
      <c r="D444" s="105"/>
      <c r="E444" s="106"/>
      <c r="F444" s="103"/>
      <c r="G444" s="101"/>
      <c r="H444" s="102"/>
      <c r="I444" s="103"/>
      <c r="J444" s="101"/>
      <c r="K444" s="102"/>
    </row>
    <row r="445" spans="1:11" ht="19.5" customHeight="1" hidden="1" thickBot="1">
      <c r="A445" s="966"/>
      <c r="B445" s="84" t="s">
        <v>201</v>
      </c>
      <c r="C445" s="112">
        <f>SUM(C440:C444)</f>
        <v>0</v>
      </c>
      <c r="D445" s="113"/>
      <c r="E445" s="122">
        <f>SUM(E440:E444)</f>
        <v>0</v>
      </c>
      <c r="F445" s="112">
        <f>SUM(F440:F444)</f>
        <v>0</v>
      </c>
      <c r="G445" s="113"/>
      <c r="H445" s="122">
        <f>SUM(H440:H444)</f>
        <v>0</v>
      </c>
      <c r="I445" s="112">
        <f>SUM(I440:I444)</f>
        <v>0</v>
      </c>
      <c r="J445" s="113"/>
      <c r="K445" s="122">
        <f>SUM(K440:K444)</f>
        <v>0</v>
      </c>
    </row>
    <row r="446" spans="1:11" ht="19.5" customHeight="1" hidden="1" thickBot="1">
      <c r="A446" s="30"/>
      <c r="B446" s="31"/>
      <c r="C446" s="32"/>
      <c r="D446" s="32"/>
      <c r="E446" s="32"/>
      <c r="F446" s="32"/>
      <c r="G446" s="32"/>
      <c r="H446" s="32"/>
      <c r="I446" s="32"/>
      <c r="J446" s="32"/>
      <c r="K446" s="33"/>
    </row>
    <row r="447" spans="1:11" ht="19.5" customHeight="1" hidden="1" thickBot="1">
      <c r="A447" s="964" t="s">
        <v>249</v>
      </c>
      <c r="B447" s="107"/>
      <c r="C447" s="100"/>
      <c r="D447" s="98"/>
      <c r="E447" s="99"/>
      <c r="F447" s="100"/>
      <c r="G447" s="98"/>
      <c r="H447" s="99"/>
      <c r="I447" s="100"/>
      <c r="J447" s="98"/>
      <c r="K447" s="99"/>
    </row>
    <row r="448" spans="1:11" ht="19.5" customHeight="1" hidden="1" thickBot="1">
      <c r="A448" s="965"/>
      <c r="B448" s="111"/>
      <c r="C448" s="103"/>
      <c r="D448" s="101"/>
      <c r="E448" s="102"/>
      <c r="F448" s="103"/>
      <c r="G448" s="101"/>
      <c r="H448" s="102"/>
      <c r="I448" s="103"/>
      <c r="J448" s="101"/>
      <c r="K448" s="102"/>
    </row>
    <row r="449" spans="1:11" ht="19.5" customHeight="1" hidden="1">
      <c r="A449" s="965"/>
      <c r="B449" s="108"/>
      <c r="C449" s="103"/>
      <c r="D449" s="101"/>
      <c r="E449" s="102"/>
      <c r="F449" s="103"/>
      <c r="G449" s="101"/>
      <c r="H449" s="102"/>
      <c r="I449" s="103"/>
      <c r="J449" s="101"/>
      <c r="K449" s="102"/>
    </row>
    <row r="450" spans="1:11" ht="19.5" customHeight="1" hidden="1">
      <c r="A450" s="965"/>
      <c r="B450" s="108"/>
      <c r="C450" s="103"/>
      <c r="D450" s="101"/>
      <c r="E450" s="102"/>
      <c r="F450" s="103"/>
      <c r="G450" s="101"/>
      <c r="H450" s="102"/>
      <c r="I450" s="103"/>
      <c r="J450" s="101"/>
      <c r="K450" s="102"/>
    </row>
    <row r="451" spans="1:11" ht="19.5" customHeight="1" hidden="1" thickBot="1">
      <c r="A451" s="965"/>
      <c r="B451" s="109"/>
      <c r="C451" s="104"/>
      <c r="D451" s="105"/>
      <c r="E451" s="106"/>
      <c r="F451" s="103"/>
      <c r="G451" s="101"/>
      <c r="H451" s="102"/>
      <c r="I451" s="103"/>
      <c r="J451" s="101"/>
      <c r="K451" s="102"/>
    </row>
    <row r="452" spans="1:11" ht="19.5" customHeight="1" hidden="1" thickBot="1">
      <c r="A452" s="966"/>
      <c r="B452" s="84" t="s">
        <v>201</v>
      </c>
      <c r="C452" s="112">
        <f>SUM(C447:C451)</f>
        <v>0</v>
      </c>
      <c r="D452" s="113"/>
      <c r="E452" s="122">
        <f>SUM(E447:E451)</f>
        <v>0</v>
      </c>
      <c r="F452" s="112">
        <f>SUM(F447:F451)</f>
        <v>0</v>
      </c>
      <c r="G452" s="113"/>
      <c r="H452" s="122">
        <f>SUM(H447:H451)</f>
        <v>0</v>
      </c>
      <c r="I452" s="112">
        <f>SUM(I447:I451)</f>
        <v>0</v>
      </c>
      <c r="J452" s="113"/>
      <c r="K452" s="122">
        <f>SUM(K447:K451)</f>
        <v>0</v>
      </c>
    </row>
    <row r="453" spans="1:11" ht="19.5" customHeight="1" hidden="1">
      <c r="A453" s="30"/>
      <c r="B453" s="31"/>
      <c r="C453" s="32"/>
      <c r="D453" s="32"/>
      <c r="E453" s="32"/>
      <c r="F453" s="32"/>
      <c r="G453" s="32"/>
      <c r="H453" s="32"/>
      <c r="I453" s="32"/>
      <c r="J453" s="32"/>
      <c r="K453" s="33"/>
    </row>
    <row r="454" spans="1:11" ht="19.5" customHeight="1" hidden="1" thickBot="1">
      <c r="A454" s="964" t="s">
        <v>250</v>
      </c>
      <c r="B454" s="57"/>
      <c r="C454" s="100"/>
      <c r="D454" s="98"/>
      <c r="E454" s="99"/>
      <c r="F454" s="100"/>
      <c r="G454" s="98"/>
      <c r="H454" s="99"/>
      <c r="I454" s="100"/>
      <c r="J454" s="98"/>
      <c r="K454" s="99"/>
    </row>
    <row r="455" spans="1:11" ht="19.5" customHeight="1" hidden="1" thickBot="1">
      <c r="A455" s="965"/>
      <c r="B455" s="86"/>
      <c r="C455" s="103"/>
      <c r="D455" s="101"/>
      <c r="E455" s="102"/>
      <c r="F455" s="103"/>
      <c r="G455" s="101"/>
      <c r="H455" s="102"/>
      <c r="I455" s="103"/>
      <c r="J455" s="101"/>
      <c r="K455" s="102"/>
    </row>
    <row r="456" spans="1:11" ht="19.5" customHeight="1" hidden="1" thickBot="1">
      <c r="A456" s="965"/>
      <c r="B456" s="86"/>
      <c r="C456" s="103"/>
      <c r="D456" s="101"/>
      <c r="E456" s="102"/>
      <c r="F456" s="103"/>
      <c r="G456" s="101"/>
      <c r="H456" s="102"/>
      <c r="I456" s="103"/>
      <c r="J456" s="101"/>
      <c r="K456" s="102"/>
    </row>
    <row r="457" spans="1:11" ht="19.5" customHeight="1" hidden="1">
      <c r="A457" s="965"/>
      <c r="B457" s="86"/>
      <c r="C457" s="103"/>
      <c r="D457" s="101"/>
      <c r="E457" s="102"/>
      <c r="F457" s="103"/>
      <c r="G457" s="101"/>
      <c r="H457" s="102"/>
      <c r="I457" s="103"/>
      <c r="J457" s="101"/>
      <c r="K457" s="102"/>
    </row>
    <row r="458" spans="1:11" ht="19.5" customHeight="1" hidden="1" thickBot="1">
      <c r="A458" s="965"/>
      <c r="B458" s="86"/>
      <c r="C458" s="103"/>
      <c r="D458" s="101"/>
      <c r="E458" s="102"/>
      <c r="F458" s="103"/>
      <c r="G458" s="101"/>
      <c r="H458" s="102"/>
      <c r="I458" s="103"/>
      <c r="J458" s="101"/>
      <c r="K458" s="102"/>
    </row>
    <row r="459" spans="1:11" ht="19.5" customHeight="1" hidden="1" thickBot="1">
      <c r="A459" s="966"/>
      <c r="B459" s="84" t="s">
        <v>201</v>
      </c>
      <c r="C459" s="112">
        <f>SUM(C454:C458)</f>
        <v>0</v>
      </c>
      <c r="D459" s="113"/>
      <c r="E459" s="122">
        <f>SUM(E454:E458)</f>
        <v>0</v>
      </c>
      <c r="F459" s="112">
        <f>SUM(F454:F458)</f>
        <v>0</v>
      </c>
      <c r="G459" s="113"/>
      <c r="H459" s="122">
        <f>SUM(H454:H458)</f>
        <v>0</v>
      </c>
      <c r="I459" s="112">
        <f>SUM(I454:I458)</f>
        <v>0</v>
      </c>
      <c r="J459" s="113"/>
      <c r="K459" s="122">
        <f>SUM(K454:K458)</f>
        <v>0</v>
      </c>
    </row>
    <row r="460" spans="1:11" ht="1.5" customHeight="1" hidden="1" thickBot="1">
      <c r="A460" s="30"/>
      <c r="B460" s="31"/>
      <c r="C460" s="32"/>
      <c r="D460" s="32"/>
      <c r="E460" s="32"/>
      <c r="F460" s="32"/>
      <c r="G460" s="32"/>
      <c r="H460" s="32"/>
      <c r="I460" s="32"/>
      <c r="J460" s="32"/>
      <c r="K460" s="33"/>
    </row>
    <row r="461" spans="1:11" ht="19.5" customHeight="1">
      <c r="A461" s="964" t="s">
        <v>251</v>
      </c>
      <c r="B461" s="231"/>
      <c r="C461" s="103"/>
      <c r="D461" s="101"/>
      <c r="E461" s="102"/>
      <c r="F461" s="103"/>
      <c r="G461" s="101"/>
      <c r="H461" s="102"/>
      <c r="I461" s="103"/>
      <c r="J461" s="101"/>
      <c r="K461" s="102"/>
    </row>
    <row r="462" spans="1:11" ht="19.5" customHeight="1" thickBot="1">
      <c r="A462" s="965"/>
      <c r="B462" s="111"/>
      <c r="C462" s="103"/>
      <c r="D462" s="101"/>
      <c r="E462" s="102"/>
      <c r="F462" s="103"/>
      <c r="G462" s="101"/>
      <c r="H462" s="102"/>
      <c r="I462" s="103"/>
      <c r="J462" s="101"/>
      <c r="K462" s="102"/>
    </row>
    <row r="463" spans="1:11" ht="19.5" customHeight="1" hidden="1">
      <c r="A463" s="965"/>
      <c r="B463" s="108"/>
      <c r="C463" s="103"/>
      <c r="D463" s="101"/>
      <c r="E463" s="102"/>
      <c r="F463" s="103"/>
      <c r="G463" s="101"/>
      <c r="H463" s="102"/>
      <c r="I463" s="103"/>
      <c r="J463" s="101"/>
      <c r="K463" s="102"/>
    </row>
    <row r="464" spans="1:11" ht="19.5" customHeight="1" hidden="1">
      <c r="A464" s="965"/>
      <c r="B464" s="108"/>
      <c r="C464" s="103"/>
      <c r="D464" s="101"/>
      <c r="E464" s="102"/>
      <c r="F464" s="103"/>
      <c r="G464" s="101"/>
      <c r="H464" s="102"/>
      <c r="I464" s="103"/>
      <c r="J464" s="101"/>
      <c r="K464" s="102"/>
    </row>
    <row r="465" spans="1:11" ht="19.5" customHeight="1" hidden="1">
      <c r="A465" s="965"/>
      <c r="B465" s="109"/>
      <c r="C465" s="104"/>
      <c r="D465" s="105"/>
      <c r="E465" s="106"/>
      <c r="F465" s="103"/>
      <c r="G465" s="101"/>
      <c r="H465" s="102"/>
      <c r="I465" s="103"/>
      <c r="J465" s="101"/>
      <c r="K465" s="102"/>
    </row>
    <row r="466" spans="1:11" ht="19.5" customHeight="1" thickBot="1">
      <c r="A466" s="966"/>
      <c r="B466" s="84" t="s">
        <v>201</v>
      </c>
      <c r="C466" s="112">
        <f>SUM(C461:C465)</f>
        <v>0</v>
      </c>
      <c r="D466" s="113"/>
      <c r="E466" s="122">
        <f>SUM(E461:E465)</f>
        <v>0</v>
      </c>
      <c r="F466" s="112">
        <f>SUM(F461:F465)</f>
        <v>0</v>
      </c>
      <c r="G466" s="113"/>
      <c r="H466" s="122">
        <f>SUM(H461:H465)</f>
        <v>0</v>
      </c>
      <c r="I466" s="112">
        <f>SUM(I461:I465)</f>
        <v>0</v>
      </c>
      <c r="J466" s="113"/>
      <c r="K466" s="122">
        <f>SUM(K461:K465)</f>
        <v>0</v>
      </c>
    </row>
    <row r="467" spans="1:11" ht="19.5" customHeight="1" thickBot="1">
      <c r="A467" s="30"/>
      <c r="B467" s="31"/>
      <c r="C467" s="32"/>
      <c r="D467" s="32"/>
      <c r="E467" s="32"/>
      <c r="F467" s="32"/>
      <c r="G467" s="32"/>
      <c r="H467" s="32"/>
      <c r="I467" s="32"/>
      <c r="J467" s="32"/>
      <c r="K467" s="33"/>
    </row>
    <row r="468" spans="1:11" ht="19.5" customHeight="1">
      <c r="A468" s="964" t="s">
        <v>252</v>
      </c>
      <c r="B468" s="58"/>
      <c r="C468" s="103"/>
      <c r="D468" s="101"/>
      <c r="E468" s="102"/>
      <c r="F468" s="103"/>
      <c r="G468" s="101"/>
      <c r="H468" s="102"/>
      <c r="I468" s="103"/>
      <c r="J468" s="101"/>
      <c r="K468" s="102"/>
    </row>
    <row r="469" spans="1:11" ht="19.5" customHeight="1">
      <c r="A469" s="965"/>
      <c r="B469" s="109"/>
      <c r="C469" s="104"/>
      <c r="D469" s="105"/>
      <c r="E469" s="106"/>
      <c r="F469" s="103"/>
      <c r="G469" s="105"/>
      <c r="H469" s="102"/>
      <c r="I469" s="103"/>
      <c r="J469" s="105"/>
      <c r="K469" s="102"/>
    </row>
    <row r="470" spans="1:11" ht="19.5" customHeight="1" thickBot="1">
      <c r="A470" s="965"/>
      <c r="B470" s="108"/>
      <c r="C470" s="103"/>
      <c r="D470" s="101"/>
      <c r="E470" s="102"/>
      <c r="F470" s="103"/>
      <c r="G470" s="101"/>
      <c r="H470" s="102"/>
      <c r="I470" s="103"/>
      <c r="J470" s="101"/>
      <c r="K470" s="102"/>
    </row>
    <row r="471" spans="1:11" ht="19.5" customHeight="1" hidden="1">
      <c r="A471" s="965"/>
      <c r="B471" s="108"/>
      <c r="C471" s="103"/>
      <c r="D471" s="101"/>
      <c r="E471" s="102"/>
      <c r="F471" s="103"/>
      <c r="G471" s="101"/>
      <c r="H471" s="102"/>
      <c r="I471" s="103"/>
      <c r="J471" s="101"/>
      <c r="K471" s="102"/>
    </row>
    <row r="472" spans="1:11" ht="19.5" customHeight="1" hidden="1">
      <c r="A472" s="965"/>
      <c r="B472" s="109"/>
      <c r="C472" s="104"/>
      <c r="D472" s="105"/>
      <c r="E472" s="106"/>
      <c r="F472" s="103"/>
      <c r="G472" s="101"/>
      <c r="H472" s="102"/>
      <c r="I472" s="103"/>
      <c r="J472" s="101"/>
      <c r="K472" s="102"/>
    </row>
    <row r="473" spans="1:11" ht="19.5" customHeight="1" thickBot="1">
      <c r="A473" s="966"/>
      <c r="B473" s="84" t="s">
        <v>201</v>
      </c>
      <c r="C473" s="112">
        <f>SUM(C468:C472)</f>
        <v>0</v>
      </c>
      <c r="D473" s="113"/>
      <c r="E473" s="122">
        <f>SUM(E468:E472)</f>
        <v>0</v>
      </c>
      <c r="F473" s="112">
        <f>SUM(F468:F472)</f>
        <v>0</v>
      </c>
      <c r="G473" s="113"/>
      <c r="H473" s="122">
        <f>SUM(H468:H472)</f>
        <v>0</v>
      </c>
      <c r="I473" s="112">
        <f>SUM(I468:I472)</f>
        <v>0</v>
      </c>
      <c r="J473" s="113"/>
      <c r="K473" s="122">
        <f>SUM(K468:K472)</f>
        <v>0</v>
      </c>
    </row>
    <row r="474" spans="1:11" ht="19.5" customHeight="1" thickBot="1">
      <c r="A474" s="980" t="s">
        <v>85</v>
      </c>
      <c r="B474" s="981"/>
      <c r="C474" s="116">
        <f>C438+C445+C452+C459+C466+C473</f>
        <v>0</v>
      </c>
      <c r="D474" s="117"/>
      <c r="E474" s="119">
        <f>E438+E445+E452+E459+E466+E473</f>
        <v>0</v>
      </c>
      <c r="F474" s="116">
        <f>F438+F445+F452+F459+F466+F473</f>
        <v>0</v>
      </c>
      <c r="G474" s="117"/>
      <c r="H474" s="119">
        <f>H438+H445+H452+H459+H466+H473</f>
        <v>0</v>
      </c>
      <c r="I474" s="116">
        <f>I438+I445+I452+I459+I466+I473</f>
        <v>0</v>
      </c>
      <c r="J474" s="117"/>
      <c r="K474" s="119">
        <f>K438+K445+K452+K459+K466+K473</f>
        <v>0</v>
      </c>
    </row>
    <row r="475" spans="1:11" ht="19.5" customHeight="1" thickBot="1">
      <c r="A475" s="30"/>
      <c r="B475" s="31"/>
      <c r="C475" s="32"/>
      <c r="D475" s="32"/>
      <c r="E475" s="32"/>
      <c r="F475" s="32"/>
      <c r="G475" s="32"/>
      <c r="H475" s="32"/>
      <c r="I475" s="32"/>
      <c r="J475" s="32"/>
      <c r="K475" s="33"/>
    </row>
    <row r="476" spans="1:11" ht="19.5" customHeight="1" thickBot="1">
      <c r="A476" s="982" t="s">
        <v>194</v>
      </c>
      <c r="B476" s="983"/>
      <c r="C476" s="984"/>
      <c r="D476" s="984"/>
      <c r="E476" s="984"/>
      <c r="F476" s="984"/>
      <c r="G476" s="984"/>
      <c r="H476" s="984"/>
      <c r="I476" s="984"/>
      <c r="J476" s="984"/>
      <c r="K476" s="985"/>
    </row>
    <row r="477" spans="1:11" ht="19.5" customHeight="1" hidden="1" thickBot="1">
      <c r="A477" s="964" t="s">
        <v>253</v>
      </c>
      <c r="B477" s="107"/>
      <c r="C477" s="100"/>
      <c r="D477" s="98"/>
      <c r="E477" s="99"/>
      <c r="F477" s="100"/>
      <c r="G477" s="98"/>
      <c r="H477" s="99"/>
      <c r="I477" s="100"/>
      <c r="J477" s="98"/>
      <c r="K477" s="99"/>
    </row>
    <row r="478" spans="1:11" ht="19.5" customHeight="1" hidden="1">
      <c r="A478" s="965"/>
      <c r="B478" s="111"/>
      <c r="C478" s="128"/>
      <c r="D478" s="129"/>
      <c r="E478" s="130"/>
      <c r="F478" s="128"/>
      <c r="G478" s="129"/>
      <c r="H478" s="130"/>
      <c r="I478" s="128"/>
      <c r="J478" s="129"/>
      <c r="K478" s="130"/>
    </row>
    <row r="479" spans="1:11" ht="19.5" customHeight="1" hidden="1">
      <c r="A479" s="965"/>
      <c r="B479" s="111"/>
      <c r="C479" s="103"/>
      <c r="D479" s="101"/>
      <c r="E479" s="102"/>
      <c r="F479" s="103"/>
      <c r="G479" s="101"/>
      <c r="H479" s="102"/>
      <c r="I479" s="103"/>
      <c r="J479" s="101"/>
      <c r="K479" s="102"/>
    </row>
    <row r="480" spans="1:11" ht="19.5" customHeight="1" hidden="1">
      <c r="A480" s="965"/>
      <c r="B480" s="109"/>
      <c r="C480" s="104"/>
      <c r="D480" s="105"/>
      <c r="E480" s="106"/>
      <c r="F480" s="103"/>
      <c r="G480" s="101"/>
      <c r="H480" s="102"/>
      <c r="I480" s="103"/>
      <c r="J480" s="101"/>
      <c r="K480" s="102"/>
    </row>
    <row r="481" spans="1:11" ht="19.5" customHeight="1" hidden="1" thickBot="1">
      <c r="A481" s="966"/>
      <c r="B481" s="84" t="s">
        <v>201</v>
      </c>
      <c r="C481" s="112">
        <f>SUM(C477:C480)</f>
        <v>0</v>
      </c>
      <c r="D481" s="113"/>
      <c r="E481" s="122">
        <f>SUM(E477:E480)</f>
        <v>0</v>
      </c>
      <c r="F481" s="112">
        <f>SUM(F477:F480)</f>
        <v>0</v>
      </c>
      <c r="G481" s="113"/>
      <c r="H481" s="122">
        <f>SUM(H477:H480)</f>
        <v>0</v>
      </c>
      <c r="I481" s="112">
        <f>SUM(I477:I480)</f>
        <v>0</v>
      </c>
      <c r="J481" s="113"/>
      <c r="K481" s="122">
        <f>SUM(K477:K480)</f>
        <v>0</v>
      </c>
    </row>
    <row r="482" spans="1:11" ht="19.5" customHeight="1" hidden="1" thickBot="1">
      <c r="A482" s="30"/>
      <c r="B482" s="31"/>
      <c r="C482" s="32"/>
      <c r="D482" s="32"/>
      <c r="E482" s="32"/>
      <c r="F482" s="32"/>
      <c r="G482" s="32"/>
      <c r="H482" s="32"/>
      <c r="I482" s="32"/>
      <c r="J482" s="32"/>
      <c r="K482" s="33"/>
    </row>
    <row r="483" spans="1:11" ht="19.5" customHeight="1" hidden="1" thickBot="1">
      <c r="A483" s="964" t="s">
        <v>254</v>
      </c>
      <c r="B483" s="107"/>
      <c r="C483" s="100"/>
      <c r="D483" s="98"/>
      <c r="E483" s="99"/>
      <c r="F483" s="100"/>
      <c r="G483" s="98"/>
      <c r="H483" s="99"/>
      <c r="I483" s="100"/>
      <c r="J483" s="98"/>
      <c r="K483" s="99"/>
    </row>
    <row r="484" spans="1:11" ht="19.5" customHeight="1" hidden="1">
      <c r="A484" s="965"/>
      <c r="B484" s="111"/>
      <c r="C484" s="128"/>
      <c r="D484" s="129"/>
      <c r="E484" s="130"/>
      <c r="F484" s="128"/>
      <c r="G484" s="129"/>
      <c r="H484" s="130"/>
      <c r="I484" s="128"/>
      <c r="J484" s="129"/>
      <c r="K484" s="130"/>
    </row>
    <row r="485" spans="1:11" ht="19.5" customHeight="1" hidden="1" thickBot="1">
      <c r="A485" s="965"/>
      <c r="B485" s="111"/>
      <c r="C485" s="103"/>
      <c r="D485" s="101"/>
      <c r="E485" s="102"/>
      <c r="F485" s="103"/>
      <c r="G485" s="101"/>
      <c r="H485" s="102"/>
      <c r="I485" s="103"/>
      <c r="J485" s="101"/>
      <c r="K485" s="102"/>
    </row>
    <row r="486" spans="1:11" ht="19.5" customHeight="1" hidden="1">
      <c r="A486" s="965"/>
      <c r="B486" s="109"/>
      <c r="C486" s="104"/>
      <c r="D486" s="105"/>
      <c r="E486" s="106"/>
      <c r="F486" s="103"/>
      <c r="G486" s="101"/>
      <c r="H486" s="102"/>
      <c r="I486" s="103"/>
      <c r="J486" s="101"/>
      <c r="K486" s="102"/>
    </row>
    <row r="487" spans="1:11" ht="19.5" customHeight="1" hidden="1">
      <c r="A487" s="966"/>
      <c r="B487" s="84" t="s">
        <v>201</v>
      </c>
      <c r="C487" s="112">
        <f>SUM(C483:C486)</f>
        <v>0</v>
      </c>
      <c r="D487" s="113"/>
      <c r="E487" s="122">
        <f>SUM(E483:E486)</f>
        <v>0</v>
      </c>
      <c r="F487" s="112">
        <f>SUM(F483:F486)</f>
        <v>0</v>
      </c>
      <c r="G487" s="113"/>
      <c r="H487" s="122">
        <f>SUM(H483:H486)</f>
        <v>0</v>
      </c>
      <c r="I487" s="112">
        <f>SUM(I483:I486)</f>
        <v>0</v>
      </c>
      <c r="J487" s="113"/>
      <c r="K487" s="122">
        <f>SUM(K483:K486)</f>
        <v>0</v>
      </c>
    </row>
    <row r="488" spans="1:11" ht="19.5" customHeight="1" hidden="1" thickBot="1">
      <c r="A488" s="30"/>
      <c r="B488" s="31"/>
      <c r="C488" s="32"/>
      <c r="D488" s="32"/>
      <c r="E488" s="32"/>
      <c r="F488" s="32"/>
      <c r="G488" s="32"/>
      <c r="H488" s="32"/>
      <c r="I488" s="32"/>
      <c r="J488" s="32"/>
      <c r="K488" s="33"/>
    </row>
    <row r="489" spans="1:11" ht="15" customHeight="1" hidden="1" thickBot="1">
      <c r="A489" s="964" t="s">
        <v>255</v>
      </c>
      <c r="B489" s="107"/>
      <c r="C489" s="100"/>
      <c r="D489" s="98"/>
      <c r="E489" s="99"/>
      <c r="F489" s="100"/>
      <c r="G489" s="98"/>
      <c r="H489" s="99"/>
      <c r="I489" s="100"/>
      <c r="J489" s="98"/>
      <c r="K489" s="99"/>
    </row>
    <row r="490" spans="1:11" ht="15" customHeight="1" hidden="1" thickBot="1">
      <c r="A490" s="965"/>
      <c r="B490" s="111"/>
      <c r="C490" s="128"/>
      <c r="D490" s="129"/>
      <c r="E490" s="130"/>
      <c r="F490" s="128"/>
      <c r="G490" s="129"/>
      <c r="H490" s="130"/>
      <c r="I490" s="128"/>
      <c r="J490" s="129"/>
      <c r="K490" s="130"/>
    </row>
    <row r="491" spans="1:11" ht="15" customHeight="1" hidden="1" thickBot="1">
      <c r="A491" s="965"/>
      <c r="B491" s="111"/>
      <c r="C491" s="103"/>
      <c r="D491" s="101"/>
      <c r="E491" s="102"/>
      <c r="F491" s="103"/>
      <c r="G491" s="101"/>
      <c r="H491" s="102"/>
      <c r="I491" s="103"/>
      <c r="J491" s="101"/>
      <c r="K491" s="102"/>
    </row>
    <row r="492" spans="1:11" ht="15" customHeight="1" hidden="1" thickBot="1">
      <c r="A492" s="965"/>
      <c r="B492" s="108"/>
      <c r="C492" s="103"/>
      <c r="D492" s="101"/>
      <c r="E492" s="102"/>
      <c r="F492" s="103"/>
      <c r="G492" s="101"/>
      <c r="H492" s="102"/>
      <c r="I492" s="103"/>
      <c r="J492" s="101"/>
      <c r="K492" s="102"/>
    </row>
    <row r="493" spans="1:11" ht="15" customHeight="1" hidden="1" thickBot="1">
      <c r="A493" s="965"/>
      <c r="B493" s="109"/>
      <c r="C493" s="104"/>
      <c r="D493" s="105"/>
      <c r="E493" s="106"/>
      <c r="F493" s="103"/>
      <c r="G493" s="101"/>
      <c r="H493" s="102"/>
      <c r="I493" s="103"/>
      <c r="J493" s="101"/>
      <c r="K493" s="102"/>
    </row>
    <row r="494" spans="1:11" ht="15" customHeight="1" hidden="1">
      <c r="A494" s="966"/>
      <c r="B494" s="84" t="s">
        <v>201</v>
      </c>
      <c r="C494" s="112">
        <f>SUM(C489:C493)</f>
        <v>0</v>
      </c>
      <c r="D494" s="113"/>
      <c r="E494" s="122">
        <f>SUM(E489:E493)</f>
        <v>0</v>
      </c>
      <c r="F494" s="112">
        <f>SUM(F489:F493)</f>
        <v>0</v>
      </c>
      <c r="G494" s="113"/>
      <c r="H494" s="122">
        <f>SUM(H489:H493)</f>
        <v>0</v>
      </c>
      <c r="I494" s="112">
        <f>SUM(I489:I493)</f>
        <v>0</v>
      </c>
      <c r="J494" s="113"/>
      <c r="K494" s="122">
        <f>SUM(K489:K493)</f>
        <v>0</v>
      </c>
    </row>
    <row r="495" spans="1:11" ht="15" customHeight="1" hidden="1">
      <c r="A495" s="30"/>
      <c r="B495" s="31"/>
      <c r="C495" s="32"/>
      <c r="D495" s="32"/>
      <c r="E495" s="32"/>
      <c r="F495" s="32"/>
      <c r="G495" s="32"/>
      <c r="H495" s="32"/>
      <c r="I495" s="32"/>
      <c r="J495" s="32"/>
      <c r="K495" s="33"/>
    </row>
    <row r="496" spans="1:11" ht="15" customHeight="1" hidden="1">
      <c r="A496" s="964" t="s">
        <v>256</v>
      </c>
      <c r="B496" s="107"/>
      <c r="C496" s="100"/>
      <c r="D496" s="98"/>
      <c r="E496" s="99"/>
      <c r="F496" s="100"/>
      <c r="G496" s="98"/>
      <c r="H496" s="99"/>
      <c r="I496" s="100"/>
      <c r="J496" s="98"/>
      <c r="K496" s="99"/>
    </row>
    <row r="497" spans="1:11" ht="15" customHeight="1" hidden="1" thickBot="1">
      <c r="A497" s="965"/>
      <c r="B497" s="111"/>
      <c r="C497" s="128"/>
      <c r="D497" s="129"/>
      <c r="E497" s="130"/>
      <c r="F497" s="128"/>
      <c r="G497" s="129"/>
      <c r="H497" s="130"/>
      <c r="I497" s="128"/>
      <c r="J497" s="129"/>
      <c r="K497" s="130"/>
    </row>
    <row r="498" spans="1:11" ht="15" customHeight="1" hidden="1" thickBot="1">
      <c r="A498" s="965"/>
      <c r="B498" s="111"/>
      <c r="C498" s="128"/>
      <c r="D498" s="129"/>
      <c r="E498" s="130"/>
      <c r="F498" s="128"/>
      <c r="G498" s="129"/>
      <c r="H498" s="130"/>
      <c r="I498" s="128"/>
      <c r="J498" s="129"/>
      <c r="K498" s="130"/>
    </row>
    <row r="499" spans="1:11" ht="15" customHeight="1" hidden="1" thickBot="1">
      <c r="A499" s="965"/>
      <c r="B499" s="108"/>
      <c r="C499" s="103"/>
      <c r="D499" s="101"/>
      <c r="E499" s="102"/>
      <c r="F499" s="103"/>
      <c r="G499" s="101"/>
      <c r="H499" s="102"/>
      <c r="I499" s="103"/>
      <c r="J499" s="101"/>
      <c r="K499" s="102"/>
    </row>
    <row r="500" spans="1:11" ht="15" customHeight="1" hidden="1" thickBot="1">
      <c r="A500" s="965"/>
      <c r="B500" s="109"/>
      <c r="C500" s="104"/>
      <c r="D500" s="105"/>
      <c r="E500" s="106"/>
      <c r="F500" s="103"/>
      <c r="G500" s="101"/>
      <c r="H500" s="102"/>
      <c r="I500" s="103"/>
      <c r="J500" s="101"/>
      <c r="K500" s="102"/>
    </row>
    <row r="501" spans="1:11" ht="15" customHeight="1" hidden="1">
      <c r="A501" s="966"/>
      <c r="B501" s="84" t="s">
        <v>201</v>
      </c>
      <c r="C501" s="112">
        <f>SUM(C496:C500)</f>
        <v>0</v>
      </c>
      <c r="D501" s="113"/>
      <c r="E501" s="122">
        <f>SUM(E496:E500)</f>
        <v>0</v>
      </c>
      <c r="F501" s="112">
        <f>SUM(F496:F500)</f>
        <v>0</v>
      </c>
      <c r="G501" s="113"/>
      <c r="H501" s="122">
        <f>SUM(H496:H500)</f>
        <v>0</v>
      </c>
      <c r="I501" s="112">
        <f>SUM(I496:I500)</f>
        <v>0</v>
      </c>
      <c r="J501" s="113"/>
      <c r="K501" s="122">
        <f>SUM(K496:K500)</f>
        <v>0</v>
      </c>
    </row>
    <row r="502" spans="1:11" ht="15" customHeight="1" hidden="1">
      <c r="A502" s="30"/>
      <c r="B502" s="31"/>
      <c r="C502" s="32"/>
      <c r="D502" s="32"/>
      <c r="E502" s="32"/>
      <c r="F502" s="32"/>
      <c r="G502" s="32"/>
      <c r="H502" s="32"/>
      <c r="I502" s="32"/>
      <c r="J502" s="32"/>
      <c r="K502" s="33"/>
    </row>
    <row r="503" spans="1:11" ht="15" customHeight="1" hidden="1">
      <c r="A503" s="964" t="s">
        <v>257</v>
      </c>
      <c r="B503" s="107"/>
      <c r="C503" s="100"/>
      <c r="D503" s="98"/>
      <c r="E503" s="99"/>
      <c r="F503" s="100"/>
      <c r="G503" s="98"/>
      <c r="H503" s="99"/>
      <c r="I503" s="100"/>
      <c r="J503" s="98"/>
      <c r="K503" s="99"/>
    </row>
    <row r="504" spans="1:11" ht="15" customHeight="1" hidden="1">
      <c r="A504" s="965"/>
      <c r="B504" s="111"/>
      <c r="C504" s="128"/>
      <c r="D504" s="129"/>
      <c r="E504" s="130"/>
      <c r="F504" s="128"/>
      <c r="G504" s="129"/>
      <c r="H504" s="130"/>
      <c r="I504" s="128"/>
      <c r="J504" s="129"/>
      <c r="K504" s="130"/>
    </row>
    <row r="505" spans="1:11" ht="15" customHeight="1" hidden="1" thickBot="1">
      <c r="A505" s="965"/>
      <c r="B505" s="111"/>
      <c r="C505" s="103"/>
      <c r="D505" s="101"/>
      <c r="E505" s="102"/>
      <c r="F505" s="103"/>
      <c r="G505" s="101"/>
      <c r="H505" s="102"/>
      <c r="I505" s="103"/>
      <c r="J505" s="101"/>
      <c r="K505" s="102"/>
    </row>
    <row r="506" spans="1:11" ht="15" customHeight="1" hidden="1" thickBot="1">
      <c r="A506" s="965"/>
      <c r="B506" s="108"/>
      <c r="C506" s="103"/>
      <c r="D506" s="101"/>
      <c r="E506" s="102"/>
      <c r="F506" s="103"/>
      <c r="G506" s="101"/>
      <c r="H506" s="102"/>
      <c r="I506" s="103"/>
      <c r="J506" s="101"/>
      <c r="K506" s="102"/>
    </row>
    <row r="507" spans="1:11" ht="15" customHeight="1" hidden="1" thickBot="1">
      <c r="A507" s="965"/>
      <c r="B507" s="109"/>
      <c r="C507" s="104"/>
      <c r="D507" s="105"/>
      <c r="E507" s="106"/>
      <c r="F507" s="103"/>
      <c r="G507" s="101"/>
      <c r="H507" s="102"/>
      <c r="I507" s="103"/>
      <c r="J507" s="101"/>
      <c r="K507" s="102"/>
    </row>
    <row r="508" spans="1:11" ht="15" customHeight="1" hidden="1">
      <c r="A508" s="966"/>
      <c r="B508" s="84" t="s">
        <v>201</v>
      </c>
      <c r="C508" s="112">
        <f>SUM(C503:C507)</f>
        <v>0</v>
      </c>
      <c r="D508" s="113"/>
      <c r="E508" s="122">
        <f>SUM(E503:E507)</f>
        <v>0</v>
      </c>
      <c r="F508" s="112">
        <f>SUM(F503:F507)</f>
        <v>0</v>
      </c>
      <c r="G508" s="113"/>
      <c r="H508" s="122">
        <f>SUM(H503:H507)</f>
        <v>0</v>
      </c>
      <c r="I508" s="112">
        <f>SUM(I503:I507)</f>
        <v>0</v>
      </c>
      <c r="J508" s="113"/>
      <c r="K508" s="122">
        <f>SUM(K503:K507)</f>
        <v>0</v>
      </c>
    </row>
    <row r="509" spans="1:11" ht="15" customHeight="1" hidden="1">
      <c r="A509" s="30"/>
      <c r="B509" s="31"/>
      <c r="C509" s="32"/>
      <c r="D509" s="32"/>
      <c r="E509" s="32"/>
      <c r="F509" s="32"/>
      <c r="G509" s="32"/>
      <c r="H509" s="32"/>
      <c r="I509" s="32"/>
      <c r="J509" s="32"/>
      <c r="K509" s="33"/>
    </row>
    <row r="510" spans="1:11" ht="15" customHeight="1" hidden="1">
      <c r="A510" s="964" t="s">
        <v>258</v>
      </c>
      <c r="B510" s="107"/>
      <c r="C510" s="100"/>
      <c r="D510" s="98"/>
      <c r="E510" s="99"/>
      <c r="F510" s="100"/>
      <c r="G510" s="98"/>
      <c r="H510" s="99"/>
      <c r="I510" s="100"/>
      <c r="J510" s="98"/>
      <c r="K510" s="99"/>
    </row>
    <row r="511" spans="1:11" ht="15" customHeight="1" hidden="1">
      <c r="A511" s="965"/>
      <c r="B511" s="111"/>
      <c r="C511" s="103"/>
      <c r="D511" s="101"/>
      <c r="E511" s="102"/>
      <c r="F511" s="103"/>
      <c r="G511" s="101"/>
      <c r="H511" s="102"/>
      <c r="I511" s="103"/>
      <c r="J511" s="101"/>
      <c r="K511" s="102"/>
    </row>
    <row r="512" spans="1:11" ht="15" customHeight="1" hidden="1" thickBot="1">
      <c r="A512" s="965"/>
      <c r="B512" s="108"/>
      <c r="C512" s="103"/>
      <c r="D512" s="101"/>
      <c r="E512" s="102"/>
      <c r="F512" s="103"/>
      <c r="G512" s="101"/>
      <c r="H512" s="102"/>
      <c r="I512" s="103"/>
      <c r="J512" s="101"/>
      <c r="K512" s="102"/>
    </row>
    <row r="513" spans="1:11" ht="15" customHeight="1" hidden="1" thickBot="1">
      <c r="A513" s="965"/>
      <c r="B513" s="108"/>
      <c r="C513" s="103"/>
      <c r="D513" s="101"/>
      <c r="E513" s="102"/>
      <c r="F513" s="103"/>
      <c r="G513" s="101"/>
      <c r="H513" s="102"/>
      <c r="I513" s="103"/>
      <c r="J513" s="101"/>
      <c r="K513" s="102"/>
    </row>
    <row r="514" spans="1:11" ht="15" customHeight="1" hidden="1" thickBot="1">
      <c r="A514" s="965"/>
      <c r="B514" s="109"/>
      <c r="C514" s="104"/>
      <c r="D514" s="105"/>
      <c r="E514" s="106"/>
      <c r="F514" s="103"/>
      <c r="G514" s="101"/>
      <c r="H514" s="102"/>
      <c r="I514" s="103"/>
      <c r="J514" s="101"/>
      <c r="K514" s="102"/>
    </row>
    <row r="515" spans="1:11" ht="15" customHeight="1" hidden="1" thickBot="1">
      <c r="A515" s="966"/>
      <c r="B515" s="84" t="s">
        <v>201</v>
      </c>
      <c r="C515" s="112">
        <f>SUM(C510:C514)</f>
        <v>0</v>
      </c>
      <c r="D515" s="113"/>
      <c r="E515" s="122">
        <f>SUM(E510:E514)</f>
        <v>0</v>
      </c>
      <c r="F515" s="112">
        <f>SUM(F510:F514)</f>
        <v>0</v>
      </c>
      <c r="G515" s="113"/>
      <c r="H515" s="122">
        <f>SUM(H510:H514)</f>
        <v>0</v>
      </c>
      <c r="I515" s="112">
        <f>SUM(I510:I514)</f>
        <v>0</v>
      </c>
      <c r="J515" s="113"/>
      <c r="K515" s="122">
        <f>SUM(K510:K514)</f>
        <v>0</v>
      </c>
    </row>
    <row r="516" spans="1:11" ht="15" customHeight="1" hidden="1" thickBot="1">
      <c r="A516" s="980" t="s">
        <v>105</v>
      </c>
      <c r="B516" s="981" t="s">
        <v>26</v>
      </c>
      <c r="C516" s="116">
        <f>C481+C487+C494+C501+C508+C515</f>
        <v>0</v>
      </c>
      <c r="D516" s="117"/>
      <c r="E516" s="119">
        <f>E481+E487+E494+E501+E508+E515</f>
        <v>0</v>
      </c>
      <c r="F516" s="116">
        <f>F481+F487+F494+F501+F508+F515</f>
        <v>0</v>
      </c>
      <c r="G516" s="117"/>
      <c r="H516" s="119">
        <f>H481+H487+H494+H501+H508+H515</f>
        <v>0</v>
      </c>
      <c r="I516" s="116">
        <f>I481+I487+I494+I501+I508+I515</f>
        <v>0</v>
      </c>
      <c r="J516" s="117"/>
      <c r="K516" s="119">
        <f>K481+K487+K494+K501+K508+K515</f>
        <v>0</v>
      </c>
    </row>
    <row r="517" spans="1:11" ht="15" customHeight="1" hidden="1" thickBot="1">
      <c r="A517" s="30"/>
      <c r="B517" s="31"/>
      <c r="C517" s="32"/>
      <c r="D517" s="32"/>
      <c r="E517" s="32"/>
      <c r="F517" s="32"/>
      <c r="G517" s="32"/>
      <c r="H517" s="32"/>
      <c r="I517" s="32"/>
      <c r="J517" s="32"/>
      <c r="K517" s="33"/>
    </row>
    <row r="518" spans="1:11" ht="15" customHeight="1" hidden="1">
      <c r="A518" s="982" t="s">
        <v>259</v>
      </c>
      <c r="B518" s="983"/>
      <c r="C518" s="984"/>
      <c r="D518" s="984"/>
      <c r="E518" s="984"/>
      <c r="F518" s="984"/>
      <c r="G518" s="984"/>
      <c r="H518" s="984"/>
      <c r="I518" s="984"/>
      <c r="J518" s="984"/>
      <c r="K518" s="985"/>
    </row>
    <row r="519" spans="1:11" ht="15" customHeight="1" hidden="1">
      <c r="A519" s="964" t="s">
        <v>260</v>
      </c>
      <c r="B519" s="107"/>
      <c r="C519" s="100"/>
      <c r="D519" s="98"/>
      <c r="E519" s="99"/>
      <c r="F519" s="100"/>
      <c r="G519" s="98"/>
      <c r="H519" s="99"/>
      <c r="I519" s="100"/>
      <c r="J519" s="98"/>
      <c r="K519" s="99"/>
    </row>
    <row r="520" spans="1:11" ht="15" customHeight="1" hidden="1">
      <c r="A520" s="965"/>
      <c r="B520" s="111"/>
      <c r="C520" s="103"/>
      <c r="D520" s="101"/>
      <c r="E520" s="102"/>
      <c r="F520" s="103"/>
      <c r="G520" s="101"/>
      <c r="H520" s="102"/>
      <c r="I520" s="103"/>
      <c r="J520" s="101"/>
      <c r="K520" s="102"/>
    </row>
    <row r="521" spans="1:11" ht="15" customHeight="1" hidden="1">
      <c r="A521" s="965"/>
      <c r="B521" s="108"/>
      <c r="C521" s="103"/>
      <c r="D521" s="101"/>
      <c r="E521" s="102"/>
      <c r="F521" s="103"/>
      <c r="G521" s="101"/>
      <c r="H521" s="102"/>
      <c r="I521" s="103"/>
      <c r="J521" s="101"/>
      <c r="K521" s="102"/>
    </row>
    <row r="522" spans="1:11" ht="15" customHeight="1" hidden="1" thickBot="1">
      <c r="A522" s="965"/>
      <c r="B522" s="108"/>
      <c r="C522" s="103"/>
      <c r="D522" s="101"/>
      <c r="E522" s="102"/>
      <c r="F522" s="103"/>
      <c r="G522" s="101"/>
      <c r="H522" s="102"/>
      <c r="I522" s="103"/>
      <c r="J522" s="101"/>
      <c r="K522" s="102"/>
    </row>
    <row r="523" spans="1:11" ht="15" customHeight="1" hidden="1" thickBot="1">
      <c r="A523" s="965"/>
      <c r="B523" s="109"/>
      <c r="C523" s="104"/>
      <c r="D523" s="105"/>
      <c r="E523" s="106"/>
      <c r="F523" s="103"/>
      <c r="G523" s="101"/>
      <c r="H523" s="102"/>
      <c r="I523" s="103"/>
      <c r="J523" s="101"/>
      <c r="K523" s="102"/>
    </row>
    <row r="524" spans="1:11" ht="15" customHeight="1" hidden="1" thickBot="1">
      <c r="A524" s="966"/>
      <c r="B524" s="84" t="s">
        <v>201</v>
      </c>
      <c r="C524" s="112">
        <f>SUM(C519:C523)</f>
        <v>0</v>
      </c>
      <c r="D524" s="113"/>
      <c r="E524" s="122">
        <f>SUM(E519:E523)</f>
        <v>0</v>
      </c>
      <c r="F524" s="112">
        <f>SUM(F519:F523)</f>
        <v>0</v>
      </c>
      <c r="G524" s="113"/>
      <c r="H524" s="122">
        <f>SUM(H519:H523)</f>
        <v>0</v>
      </c>
      <c r="I524" s="112">
        <f>SUM(I519:I523)</f>
        <v>0</v>
      </c>
      <c r="J524" s="113"/>
      <c r="K524" s="122">
        <f>SUM(K519:K523)</f>
        <v>0</v>
      </c>
    </row>
    <row r="525" spans="1:11" ht="15" customHeight="1" hidden="1" thickBot="1">
      <c r="A525" s="30"/>
      <c r="B525" s="31"/>
      <c r="C525" s="32"/>
      <c r="D525" s="32"/>
      <c r="E525" s="32"/>
      <c r="F525" s="32"/>
      <c r="G525" s="32"/>
      <c r="H525" s="32"/>
      <c r="I525" s="32"/>
      <c r="J525" s="32"/>
      <c r="K525" s="33"/>
    </row>
    <row r="526" spans="1:11" ht="15" customHeight="1" hidden="1" thickBot="1">
      <c r="A526" s="964" t="s">
        <v>261</v>
      </c>
      <c r="B526" s="107"/>
      <c r="C526" s="100"/>
      <c r="D526" s="98"/>
      <c r="E526" s="99"/>
      <c r="F526" s="100"/>
      <c r="G526" s="98"/>
      <c r="H526" s="99"/>
      <c r="I526" s="100"/>
      <c r="J526" s="98"/>
      <c r="K526" s="99"/>
    </row>
    <row r="527" spans="1:11" ht="15" customHeight="1" hidden="1" thickBot="1">
      <c r="A527" s="965"/>
      <c r="B527" s="111"/>
      <c r="C527" s="103"/>
      <c r="D527" s="101"/>
      <c r="E527" s="102"/>
      <c r="F527" s="103"/>
      <c r="G527" s="101"/>
      <c r="H527" s="102"/>
      <c r="I527" s="103"/>
      <c r="J527" s="101"/>
      <c r="K527" s="102"/>
    </row>
    <row r="528" spans="1:11" ht="15" customHeight="1" hidden="1">
      <c r="A528" s="965"/>
      <c r="B528" s="108"/>
      <c r="C528" s="103"/>
      <c r="D528" s="101"/>
      <c r="E528" s="102"/>
      <c r="F528" s="103"/>
      <c r="G528" s="101"/>
      <c r="H528" s="102"/>
      <c r="I528" s="103"/>
      <c r="J528" s="101"/>
      <c r="K528" s="102"/>
    </row>
    <row r="529" spans="1:11" ht="15" customHeight="1" hidden="1" thickBot="1">
      <c r="A529" s="965"/>
      <c r="B529" s="108"/>
      <c r="C529" s="103"/>
      <c r="D529" s="101"/>
      <c r="E529" s="102"/>
      <c r="F529" s="103"/>
      <c r="G529" s="101"/>
      <c r="H529" s="102"/>
      <c r="I529" s="103"/>
      <c r="J529" s="101"/>
      <c r="K529" s="102"/>
    </row>
    <row r="530" spans="1:11" ht="15" customHeight="1" hidden="1">
      <c r="A530" s="965"/>
      <c r="B530" s="109"/>
      <c r="C530" s="104"/>
      <c r="D530" s="105"/>
      <c r="E530" s="106"/>
      <c r="F530" s="103"/>
      <c r="G530" s="101"/>
      <c r="H530" s="102"/>
      <c r="I530" s="103"/>
      <c r="J530" s="101"/>
      <c r="K530" s="102"/>
    </row>
    <row r="531" spans="1:11" ht="15" customHeight="1" hidden="1">
      <c r="A531" s="966"/>
      <c r="B531" s="84" t="s">
        <v>201</v>
      </c>
      <c r="C531" s="112">
        <f>SUM(C526:C530)</f>
        <v>0</v>
      </c>
      <c r="D531" s="113"/>
      <c r="E531" s="122">
        <f>SUM(E526:E530)</f>
        <v>0</v>
      </c>
      <c r="F531" s="112">
        <f>SUM(F526:F530)</f>
        <v>0</v>
      </c>
      <c r="G531" s="113"/>
      <c r="H531" s="122">
        <f>SUM(H526:H530)</f>
        <v>0</v>
      </c>
      <c r="I531" s="112">
        <f>SUM(I526:I530)</f>
        <v>0</v>
      </c>
      <c r="J531" s="113"/>
      <c r="K531" s="122">
        <f>SUM(K526:K530)</f>
        <v>0</v>
      </c>
    </row>
    <row r="532" spans="1:11" ht="15" customHeight="1" hidden="1">
      <c r="A532" s="980" t="s">
        <v>262</v>
      </c>
      <c r="B532" s="981" t="s">
        <v>26</v>
      </c>
      <c r="C532" s="116">
        <f>C524+C531</f>
        <v>0</v>
      </c>
      <c r="D532" s="117"/>
      <c r="E532" s="119">
        <f>E524+E531</f>
        <v>0</v>
      </c>
      <c r="F532" s="116">
        <f>F524+F531</f>
        <v>0</v>
      </c>
      <c r="G532" s="117"/>
      <c r="H532" s="119">
        <f>H524+H531</f>
        <v>0</v>
      </c>
      <c r="I532" s="116">
        <f>I524+I531</f>
        <v>0</v>
      </c>
      <c r="J532" s="117"/>
      <c r="K532" s="119">
        <f>K524+K531</f>
        <v>0</v>
      </c>
    </row>
    <row r="533" spans="1:11" ht="15" customHeight="1" hidden="1">
      <c r="A533" s="30"/>
      <c r="B533" s="31"/>
      <c r="C533" s="32"/>
      <c r="D533" s="32"/>
      <c r="E533" s="32"/>
      <c r="F533" s="32"/>
      <c r="G533" s="32"/>
      <c r="H533" s="32"/>
      <c r="I533" s="32"/>
      <c r="J533" s="32"/>
      <c r="K533" s="33"/>
    </row>
    <row r="534" spans="1:11" ht="15" customHeight="1" hidden="1" thickBot="1">
      <c r="A534" s="982" t="s">
        <v>114</v>
      </c>
      <c r="B534" s="983"/>
      <c r="C534" s="984"/>
      <c r="D534" s="984"/>
      <c r="E534" s="984"/>
      <c r="F534" s="984"/>
      <c r="G534" s="984"/>
      <c r="H534" s="984"/>
      <c r="I534" s="984"/>
      <c r="J534" s="984"/>
      <c r="K534" s="985"/>
    </row>
    <row r="535" spans="1:11" ht="15" customHeight="1" hidden="1" thickBot="1">
      <c r="A535" s="964" t="s">
        <v>263</v>
      </c>
      <c r="B535" s="107"/>
      <c r="C535" s="100"/>
      <c r="D535" s="98"/>
      <c r="E535" s="99"/>
      <c r="F535" s="100"/>
      <c r="G535" s="98"/>
      <c r="H535" s="99"/>
      <c r="I535" s="100"/>
      <c r="J535" s="98"/>
      <c r="K535" s="99"/>
    </row>
    <row r="536" spans="1:11" ht="15" customHeight="1" hidden="1" thickBot="1">
      <c r="A536" s="965"/>
      <c r="B536" s="111"/>
      <c r="C536" s="103"/>
      <c r="D536" s="101"/>
      <c r="E536" s="102"/>
      <c r="F536" s="103"/>
      <c r="G536" s="101"/>
      <c r="H536" s="102"/>
      <c r="I536" s="103"/>
      <c r="J536" s="101"/>
      <c r="K536" s="102"/>
    </row>
    <row r="537" spans="1:11" ht="15" customHeight="1" hidden="1" thickBot="1">
      <c r="A537" s="965"/>
      <c r="B537" s="111"/>
      <c r="C537" s="103"/>
      <c r="D537" s="101"/>
      <c r="E537" s="102"/>
      <c r="F537" s="103"/>
      <c r="G537" s="101"/>
      <c r="H537" s="102"/>
      <c r="I537" s="103"/>
      <c r="J537" s="101"/>
      <c r="K537" s="102"/>
    </row>
    <row r="538" spans="1:11" ht="15" customHeight="1" hidden="1" thickBot="1">
      <c r="A538" s="965"/>
      <c r="B538" s="108"/>
      <c r="C538" s="103"/>
      <c r="D538" s="101"/>
      <c r="E538" s="102"/>
      <c r="F538" s="103"/>
      <c r="G538" s="101"/>
      <c r="H538" s="102"/>
      <c r="I538" s="103"/>
      <c r="J538" s="101"/>
      <c r="K538" s="102"/>
    </row>
    <row r="539" spans="1:11" ht="15" customHeight="1" hidden="1" thickBot="1">
      <c r="A539" s="965"/>
      <c r="B539" s="109"/>
      <c r="C539" s="104"/>
      <c r="D539" s="105"/>
      <c r="E539" s="106"/>
      <c r="F539" s="103"/>
      <c r="G539" s="101"/>
      <c r="H539" s="102"/>
      <c r="I539" s="103"/>
      <c r="J539" s="101"/>
      <c r="K539" s="102"/>
    </row>
    <row r="540" spans="1:11" ht="15" customHeight="1" hidden="1" thickBot="1">
      <c r="A540" s="966"/>
      <c r="B540" s="84" t="s">
        <v>201</v>
      </c>
      <c r="C540" s="112">
        <f>SUM(C535:C539)</f>
        <v>0</v>
      </c>
      <c r="D540" s="113"/>
      <c r="E540" s="122">
        <f>SUM(E535:E539)</f>
        <v>0</v>
      </c>
      <c r="F540" s="112">
        <f>SUM(F535:F539)</f>
        <v>0</v>
      </c>
      <c r="G540" s="113"/>
      <c r="H540" s="122">
        <f>SUM(H535:H539)</f>
        <v>0</v>
      </c>
      <c r="I540" s="112">
        <f>SUM(I535:I539)</f>
        <v>0</v>
      </c>
      <c r="J540" s="113"/>
      <c r="K540" s="122">
        <f>SUM(K535:K539)</f>
        <v>0</v>
      </c>
    </row>
    <row r="541" spans="1:11" ht="15" customHeight="1" hidden="1" thickBot="1">
      <c r="A541" s="30"/>
      <c r="B541" s="31"/>
      <c r="C541" s="32"/>
      <c r="D541" s="32"/>
      <c r="E541" s="32"/>
      <c r="F541" s="32"/>
      <c r="G541" s="32"/>
      <c r="H541" s="32"/>
      <c r="I541" s="32"/>
      <c r="J541" s="32"/>
      <c r="K541" s="33"/>
    </row>
    <row r="542" spans="1:11" ht="15" customHeight="1" hidden="1">
      <c r="A542" s="964" t="s">
        <v>264</v>
      </c>
      <c r="B542" s="107"/>
      <c r="C542" s="100"/>
      <c r="D542" s="98"/>
      <c r="E542" s="99"/>
      <c r="F542" s="100"/>
      <c r="G542" s="98"/>
      <c r="H542" s="99"/>
      <c r="I542" s="100"/>
      <c r="J542" s="98"/>
      <c r="K542" s="99"/>
    </row>
    <row r="543" spans="1:11" ht="15" customHeight="1" hidden="1">
      <c r="A543" s="965"/>
      <c r="B543" s="111"/>
      <c r="C543" s="103"/>
      <c r="D543" s="101"/>
      <c r="E543" s="102"/>
      <c r="F543" s="103"/>
      <c r="G543" s="101"/>
      <c r="H543" s="102"/>
      <c r="I543" s="103"/>
      <c r="J543" s="101"/>
      <c r="K543" s="102"/>
    </row>
    <row r="544" spans="1:11" ht="15" customHeight="1" hidden="1" thickBot="1">
      <c r="A544" s="965"/>
      <c r="B544" s="111"/>
      <c r="C544" s="103"/>
      <c r="D544" s="101"/>
      <c r="E544" s="102"/>
      <c r="F544" s="103"/>
      <c r="G544" s="101"/>
      <c r="H544" s="102"/>
      <c r="I544" s="103"/>
      <c r="J544" s="101"/>
      <c r="K544" s="102"/>
    </row>
    <row r="545" spans="1:11" ht="15" customHeight="1" hidden="1">
      <c r="A545" s="965"/>
      <c r="B545" s="108"/>
      <c r="C545" s="103"/>
      <c r="D545" s="101"/>
      <c r="E545" s="102"/>
      <c r="F545" s="103"/>
      <c r="G545" s="101"/>
      <c r="H545" s="102"/>
      <c r="I545" s="103"/>
      <c r="J545" s="101"/>
      <c r="K545" s="102"/>
    </row>
    <row r="546" spans="1:11" ht="15" customHeight="1" hidden="1">
      <c r="A546" s="965"/>
      <c r="B546" s="109"/>
      <c r="C546" s="104"/>
      <c r="D546" s="105"/>
      <c r="E546" s="106"/>
      <c r="F546" s="103"/>
      <c r="G546" s="101"/>
      <c r="H546" s="102"/>
      <c r="I546" s="103"/>
      <c r="J546" s="101"/>
      <c r="K546" s="102"/>
    </row>
    <row r="547" spans="1:11" ht="15" customHeight="1" hidden="1" thickBot="1">
      <c r="A547" s="966"/>
      <c r="B547" s="84" t="s">
        <v>201</v>
      </c>
      <c r="C547" s="112">
        <f>SUM(C542:C546)</f>
        <v>0</v>
      </c>
      <c r="D547" s="113"/>
      <c r="E547" s="122">
        <f>SUM(E542:E546)</f>
        <v>0</v>
      </c>
      <c r="F547" s="112">
        <f>SUM(F542:F546)</f>
        <v>0</v>
      </c>
      <c r="G547" s="113"/>
      <c r="H547" s="122">
        <f>SUM(H542:H546)</f>
        <v>0</v>
      </c>
      <c r="I547" s="112">
        <f>SUM(I542:I546)</f>
        <v>0</v>
      </c>
      <c r="J547" s="113"/>
      <c r="K547" s="122">
        <f>SUM(K542:K546)</f>
        <v>0</v>
      </c>
    </row>
    <row r="548" spans="1:11" ht="15" customHeight="1" hidden="1" thickBot="1">
      <c r="A548" s="30"/>
      <c r="B548" s="31"/>
      <c r="C548" s="32"/>
      <c r="D548" s="32"/>
      <c r="E548" s="32"/>
      <c r="F548" s="32"/>
      <c r="G548" s="32"/>
      <c r="H548" s="32"/>
      <c r="I548" s="32"/>
      <c r="J548" s="32"/>
      <c r="K548" s="33"/>
    </row>
    <row r="549" spans="1:11" ht="15" customHeight="1" hidden="1" thickBot="1">
      <c r="A549" s="964" t="s">
        <v>265</v>
      </c>
      <c r="B549" s="107"/>
      <c r="C549" s="100"/>
      <c r="D549" s="98"/>
      <c r="E549" s="92"/>
      <c r="F549" s="100"/>
      <c r="G549" s="98"/>
      <c r="H549" s="99"/>
      <c r="I549" s="100"/>
      <c r="J549" s="98"/>
      <c r="K549" s="99"/>
    </row>
    <row r="550" spans="1:11" ht="15" customHeight="1" hidden="1" thickBot="1">
      <c r="A550" s="965"/>
      <c r="B550" s="111"/>
      <c r="C550" s="103"/>
      <c r="D550" s="101"/>
      <c r="E550" s="102"/>
      <c r="F550" s="103"/>
      <c r="G550" s="101"/>
      <c r="H550" s="102"/>
      <c r="I550" s="103"/>
      <c r="J550" s="101"/>
      <c r="K550" s="102"/>
    </row>
    <row r="551" spans="1:11" ht="15" customHeight="1" hidden="1" thickBot="1">
      <c r="A551" s="965"/>
      <c r="B551" s="111"/>
      <c r="C551" s="103"/>
      <c r="D551" s="101"/>
      <c r="E551" s="102"/>
      <c r="F551" s="103"/>
      <c r="G551" s="101"/>
      <c r="H551" s="102"/>
      <c r="I551" s="103"/>
      <c r="J551" s="101"/>
      <c r="K551" s="102"/>
    </row>
    <row r="552" spans="1:11" ht="15" customHeight="1" hidden="1">
      <c r="A552" s="965"/>
      <c r="B552" s="108"/>
      <c r="C552" s="103"/>
      <c r="D552" s="101"/>
      <c r="E552" s="102"/>
      <c r="F552" s="103"/>
      <c r="G552" s="101"/>
      <c r="H552" s="102"/>
      <c r="I552" s="103"/>
      <c r="J552" s="101"/>
      <c r="K552" s="102"/>
    </row>
    <row r="553" spans="1:11" ht="15" customHeight="1" hidden="1">
      <c r="A553" s="965"/>
      <c r="B553" s="109"/>
      <c r="C553" s="134"/>
      <c r="D553" s="135"/>
      <c r="E553" s="136"/>
      <c r="F553" s="103"/>
      <c r="G553" s="101"/>
      <c r="H553" s="102"/>
      <c r="I553" s="103"/>
      <c r="J553" s="101"/>
      <c r="K553" s="102"/>
    </row>
    <row r="554" spans="1:11" ht="15" customHeight="1" hidden="1" thickBot="1">
      <c r="A554" s="966"/>
      <c r="B554" s="84" t="s">
        <v>201</v>
      </c>
      <c r="C554" s="112">
        <f>SUM(C549:C553)</f>
        <v>0</v>
      </c>
      <c r="D554" s="113"/>
      <c r="E554" s="122">
        <f>SUM(E549:E553)</f>
        <v>0</v>
      </c>
      <c r="F554" s="112">
        <f>SUM(F549:F553)</f>
        <v>0</v>
      </c>
      <c r="G554" s="113"/>
      <c r="H554" s="122">
        <f>SUM(H549:H553)</f>
        <v>0</v>
      </c>
      <c r="I554" s="112">
        <f>SUM(I549:I553)</f>
        <v>0</v>
      </c>
      <c r="J554" s="113"/>
      <c r="K554" s="122">
        <f>SUM(K549:K553)</f>
        <v>0</v>
      </c>
    </row>
    <row r="555" spans="1:11" ht="15" customHeight="1" hidden="1" thickBot="1">
      <c r="A555" s="30"/>
      <c r="B555" s="31"/>
      <c r="C555" s="32"/>
      <c r="D555" s="32"/>
      <c r="E555" s="32"/>
      <c r="F555" s="32"/>
      <c r="G555" s="32"/>
      <c r="H555" s="32"/>
      <c r="I555" s="32"/>
      <c r="J555" s="32"/>
      <c r="K555" s="33"/>
    </row>
    <row r="556" spans="1:11" ht="15" customHeight="1" hidden="1" thickBot="1">
      <c r="A556" s="964" t="s">
        <v>266</v>
      </c>
      <c r="B556" s="107"/>
      <c r="C556" s="100"/>
      <c r="D556" s="98"/>
      <c r="E556" s="99"/>
      <c r="F556" s="100"/>
      <c r="G556" s="98"/>
      <c r="H556" s="99"/>
      <c r="I556" s="100"/>
      <c r="J556" s="98"/>
      <c r="K556" s="99"/>
    </row>
    <row r="557" spans="1:11" ht="15" customHeight="1" hidden="1">
      <c r="A557" s="965"/>
      <c r="B557" s="111"/>
      <c r="C557" s="103"/>
      <c r="D557" s="101"/>
      <c r="E557" s="102"/>
      <c r="F557" s="103"/>
      <c r="G557" s="101"/>
      <c r="H557" s="102"/>
      <c r="I557" s="103"/>
      <c r="J557" s="101"/>
      <c r="K557" s="102"/>
    </row>
    <row r="558" spans="1:11" ht="15" customHeight="1" hidden="1">
      <c r="A558" s="965"/>
      <c r="B558" s="108"/>
      <c r="C558" s="103"/>
      <c r="D558" s="101"/>
      <c r="E558" s="102"/>
      <c r="F558" s="103"/>
      <c r="G558" s="101"/>
      <c r="H558" s="102"/>
      <c r="I558" s="103"/>
      <c r="J558" s="101"/>
      <c r="K558" s="102"/>
    </row>
    <row r="559" spans="1:11" ht="15" customHeight="1" hidden="1">
      <c r="A559" s="965"/>
      <c r="B559" s="108"/>
      <c r="C559" s="103"/>
      <c r="D559" s="101"/>
      <c r="E559" s="102"/>
      <c r="F559" s="103"/>
      <c r="G559" s="101"/>
      <c r="H559" s="102"/>
      <c r="I559" s="103"/>
      <c r="J559" s="101"/>
      <c r="K559" s="102"/>
    </row>
    <row r="560" spans="1:11" ht="15" customHeight="1" hidden="1">
      <c r="A560" s="965"/>
      <c r="B560" s="109"/>
      <c r="C560" s="104"/>
      <c r="D560" s="105"/>
      <c r="E560" s="106"/>
      <c r="F560" s="103"/>
      <c r="G560" s="101"/>
      <c r="H560" s="102"/>
      <c r="I560" s="103"/>
      <c r="J560" s="101"/>
      <c r="K560" s="102"/>
    </row>
    <row r="561" spans="1:11" ht="15" customHeight="1" hidden="1" thickBot="1">
      <c r="A561" s="966"/>
      <c r="B561" s="84" t="s">
        <v>201</v>
      </c>
      <c r="C561" s="112">
        <f>SUM(C556:C560)</f>
        <v>0</v>
      </c>
      <c r="D561" s="113"/>
      <c r="E561" s="122">
        <f>SUM(E556:E560)</f>
        <v>0</v>
      </c>
      <c r="F561" s="112">
        <f>SUM(F556:F560)</f>
        <v>0</v>
      </c>
      <c r="G561" s="113"/>
      <c r="H561" s="122">
        <f>SUM(H556:H560)</f>
        <v>0</v>
      </c>
      <c r="I561" s="112">
        <f>SUM(I556:I560)</f>
        <v>0</v>
      </c>
      <c r="J561" s="113"/>
      <c r="K561" s="122">
        <f>SUM(K556:K560)</f>
        <v>0</v>
      </c>
    </row>
    <row r="562" spans="1:11" ht="15" customHeight="1" hidden="1" thickBot="1">
      <c r="A562" s="30"/>
      <c r="B562" s="31"/>
      <c r="C562" s="32"/>
      <c r="D562" s="32"/>
      <c r="E562" s="32"/>
      <c r="F562" s="32"/>
      <c r="G562" s="32"/>
      <c r="H562" s="32"/>
      <c r="I562" s="32"/>
      <c r="J562" s="32"/>
      <c r="K562" s="33"/>
    </row>
    <row r="563" spans="1:11" ht="15" customHeight="1" hidden="1">
      <c r="A563" s="964" t="s">
        <v>267</v>
      </c>
      <c r="B563" s="107"/>
      <c r="C563" s="100"/>
      <c r="D563" s="98"/>
      <c r="E563" s="99"/>
      <c r="F563" s="100"/>
      <c r="G563" s="98"/>
      <c r="H563" s="99"/>
      <c r="I563" s="100"/>
      <c r="J563" s="98"/>
      <c r="K563" s="99"/>
    </row>
    <row r="564" spans="1:11" ht="15" customHeight="1" hidden="1" thickBot="1">
      <c r="A564" s="965"/>
      <c r="B564" s="108"/>
      <c r="C564" s="103"/>
      <c r="D564" s="101"/>
      <c r="E564" s="102"/>
      <c r="F564" s="103"/>
      <c r="G564" s="101"/>
      <c r="H564" s="102"/>
      <c r="I564" s="103"/>
      <c r="J564" s="101"/>
      <c r="K564" s="102"/>
    </row>
    <row r="565" spans="1:11" ht="15" customHeight="1" hidden="1" thickBot="1">
      <c r="A565" s="965"/>
      <c r="B565" s="108"/>
      <c r="C565" s="103"/>
      <c r="D565" s="101"/>
      <c r="E565" s="102"/>
      <c r="F565" s="103"/>
      <c r="G565" s="101"/>
      <c r="H565" s="102"/>
      <c r="I565" s="103"/>
      <c r="J565" s="101"/>
      <c r="K565" s="102"/>
    </row>
    <row r="566" spans="1:11" ht="15" customHeight="1" hidden="1">
      <c r="A566" s="965"/>
      <c r="B566" s="108"/>
      <c r="C566" s="103"/>
      <c r="D566" s="101"/>
      <c r="E566" s="102"/>
      <c r="F566" s="103"/>
      <c r="G566" s="101"/>
      <c r="H566" s="102"/>
      <c r="I566" s="103"/>
      <c r="J566" s="101"/>
      <c r="K566" s="102"/>
    </row>
    <row r="567" spans="1:11" ht="15" customHeight="1" hidden="1" thickBot="1">
      <c r="A567" s="965"/>
      <c r="B567" s="109"/>
      <c r="C567" s="104"/>
      <c r="D567" s="105"/>
      <c r="E567" s="106"/>
      <c r="F567" s="103"/>
      <c r="G567" s="101"/>
      <c r="H567" s="102"/>
      <c r="I567" s="103"/>
      <c r="J567" s="101"/>
      <c r="K567" s="102"/>
    </row>
    <row r="568" spans="1:11" ht="15" customHeight="1" hidden="1" thickBot="1">
      <c r="A568" s="966"/>
      <c r="B568" s="84" t="s">
        <v>201</v>
      </c>
      <c r="C568" s="112">
        <f>SUM(C563:C567)</f>
        <v>0</v>
      </c>
      <c r="D568" s="113"/>
      <c r="E568" s="122">
        <f>SUM(E563:E567)</f>
        <v>0</v>
      </c>
      <c r="F568" s="112">
        <f>SUM(F563:F567)</f>
        <v>0</v>
      </c>
      <c r="G568" s="113"/>
      <c r="H568" s="122">
        <f>SUM(H563:H567)</f>
        <v>0</v>
      </c>
      <c r="I568" s="112">
        <f>SUM(I563:I567)</f>
        <v>0</v>
      </c>
      <c r="J568" s="113"/>
      <c r="K568" s="122">
        <f>SUM(K563:K567)</f>
        <v>0</v>
      </c>
    </row>
    <row r="569" spans="1:11" ht="15" customHeight="1" hidden="1" thickBot="1">
      <c r="A569" s="980" t="s">
        <v>115</v>
      </c>
      <c r="B569" s="981"/>
      <c r="C569" s="116">
        <f>C540+C547+C554+C561+C568</f>
        <v>0</v>
      </c>
      <c r="D569" s="117"/>
      <c r="E569" s="119">
        <f>E540+E547+E554+E561+E568</f>
        <v>0</v>
      </c>
      <c r="F569" s="116">
        <f>F540+F547+F554+F561+F568</f>
        <v>0</v>
      </c>
      <c r="G569" s="117"/>
      <c r="H569" s="119">
        <f>H540+H547+H554+H561+H568</f>
        <v>0</v>
      </c>
      <c r="I569" s="116">
        <f>I540+I547+I554+I561+I568</f>
        <v>0</v>
      </c>
      <c r="J569" s="117"/>
      <c r="K569" s="119">
        <f>K540+K547+K554+K561+K568</f>
        <v>0</v>
      </c>
    </row>
    <row r="570" spans="1:13" ht="15" customHeight="1" thickBot="1">
      <c r="A570" s="245"/>
      <c r="B570" s="246"/>
      <c r="C570" s="247"/>
      <c r="D570" s="247"/>
      <c r="E570" s="247"/>
      <c r="F570" s="247"/>
      <c r="G570" s="247"/>
      <c r="H570" s="247"/>
      <c r="I570" s="247"/>
      <c r="J570" s="247"/>
      <c r="K570" s="248"/>
      <c r="M570" s="31"/>
    </row>
    <row r="571" spans="1:13" ht="15" customHeight="1" thickBot="1">
      <c r="A571" s="982" t="s">
        <v>286</v>
      </c>
      <c r="B571" s="983"/>
      <c r="C571" s="984"/>
      <c r="D571" s="984"/>
      <c r="E571" s="984"/>
      <c r="F571" s="984"/>
      <c r="G571" s="984"/>
      <c r="H571" s="984"/>
      <c r="I571" s="984"/>
      <c r="J571" s="984"/>
      <c r="K571" s="985"/>
      <c r="M571" s="621"/>
    </row>
    <row r="572" spans="1:13" ht="20.25" customHeight="1">
      <c r="A572" s="964" t="s">
        <v>287</v>
      </c>
      <c r="B572" s="107"/>
      <c r="C572" s="100"/>
      <c r="D572" s="98"/>
      <c r="E572" s="99"/>
      <c r="F572" s="100"/>
      <c r="G572" s="98"/>
      <c r="H572" s="99"/>
      <c r="I572" s="100"/>
      <c r="J572" s="98"/>
      <c r="K572" s="99"/>
      <c r="M572" s="622"/>
    </row>
    <row r="573" spans="1:13" ht="20.25" customHeight="1">
      <c r="A573" s="965"/>
      <c r="B573" s="111"/>
      <c r="C573" s="103"/>
      <c r="D573" s="101"/>
      <c r="E573" s="102"/>
      <c r="F573" s="103"/>
      <c r="G573" s="101"/>
      <c r="H573" s="102"/>
      <c r="I573" s="103"/>
      <c r="J573" s="101"/>
      <c r="K573" s="102"/>
      <c r="M573" s="621"/>
    </row>
    <row r="574" spans="1:13" ht="15" customHeight="1" hidden="1">
      <c r="A574" s="965"/>
      <c r="B574" s="111"/>
      <c r="C574" s="103"/>
      <c r="D574" s="101"/>
      <c r="E574" s="102"/>
      <c r="F574" s="103"/>
      <c r="G574" s="101"/>
      <c r="H574" s="102"/>
      <c r="I574" s="103"/>
      <c r="J574" s="101"/>
      <c r="K574" s="102"/>
      <c r="M574" s="621"/>
    </row>
    <row r="575" spans="1:13" ht="15" customHeight="1" hidden="1">
      <c r="A575" s="965"/>
      <c r="B575" s="108"/>
      <c r="C575" s="103"/>
      <c r="D575" s="101"/>
      <c r="E575" s="102"/>
      <c r="F575" s="103"/>
      <c r="G575" s="101"/>
      <c r="H575" s="102"/>
      <c r="I575" s="103"/>
      <c r="J575" s="101"/>
      <c r="K575" s="102"/>
      <c r="M575" s="932"/>
    </row>
    <row r="576" spans="1:13" ht="15" customHeight="1" thickBot="1">
      <c r="A576" s="965"/>
      <c r="B576" s="109"/>
      <c r="C576" s="104"/>
      <c r="D576" s="105"/>
      <c r="E576" s="106"/>
      <c r="F576" s="103"/>
      <c r="G576" s="101"/>
      <c r="H576" s="102"/>
      <c r="I576" s="103"/>
      <c r="J576" s="101"/>
      <c r="K576" s="102"/>
      <c r="M576" s="932"/>
    </row>
    <row r="577" spans="1:13" ht="19.5" customHeight="1" thickBot="1">
      <c r="A577" s="966"/>
      <c r="B577" s="84" t="s">
        <v>201</v>
      </c>
      <c r="C577" s="112">
        <f>SUM(C572:C576)</f>
        <v>0</v>
      </c>
      <c r="D577" s="113"/>
      <c r="E577" s="122">
        <f>SUM(E572:E576)</f>
        <v>0</v>
      </c>
      <c r="F577" s="112">
        <f>SUM(F572:F576)</f>
        <v>0</v>
      </c>
      <c r="G577" s="113"/>
      <c r="H577" s="122">
        <f>SUM(H572:H576)</f>
        <v>0</v>
      </c>
      <c r="I577" s="112">
        <f>SUM(I572:I576)</f>
        <v>0</v>
      </c>
      <c r="J577" s="113"/>
      <c r="K577" s="122">
        <f>SUM(K572:K576)</f>
        <v>0</v>
      </c>
      <c r="M577" s="932"/>
    </row>
    <row r="578" spans="1:13" ht="15" customHeight="1" thickBot="1">
      <c r="A578" s="30"/>
      <c r="B578" s="31"/>
      <c r="C578" s="32"/>
      <c r="D578" s="32"/>
      <c r="E578" s="32"/>
      <c r="F578" s="32"/>
      <c r="G578" s="32"/>
      <c r="H578" s="32"/>
      <c r="I578" s="32"/>
      <c r="J578" s="32"/>
      <c r="K578" s="33"/>
      <c r="M578" s="932"/>
    </row>
    <row r="579" spans="1:13" ht="20.25" customHeight="1">
      <c r="A579" s="964" t="s">
        <v>288</v>
      </c>
      <c r="B579" s="107"/>
      <c r="C579" s="100"/>
      <c r="D579" s="98"/>
      <c r="E579" s="99"/>
      <c r="F579" s="100"/>
      <c r="G579" s="98"/>
      <c r="H579" s="99"/>
      <c r="I579" s="100"/>
      <c r="J579" s="98"/>
      <c r="K579" s="99"/>
      <c r="M579" s="932"/>
    </row>
    <row r="580" spans="1:13" ht="15" customHeight="1" hidden="1" thickBot="1">
      <c r="A580" s="965"/>
      <c r="B580" s="111"/>
      <c r="C580" s="103"/>
      <c r="D580" s="101"/>
      <c r="E580" s="102"/>
      <c r="F580" s="103"/>
      <c r="G580" s="101"/>
      <c r="H580" s="102"/>
      <c r="I580" s="103"/>
      <c r="J580" s="101"/>
      <c r="K580" s="102"/>
      <c r="M580" s="933"/>
    </row>
    <row r="581" spans="1:13" ht="15" customHeight="1" hidden="1" thickBot="1">
      <c r="A581" s="965"/>
      <c r="B581" s="111"/>
      <c r="C581" s="103"/>
      <c r="D581" s="101"/>
      <c r="E581" s="102"/>
      <c r="F581" s="103"/>
      <c r="G581" s="101"/>
      <c r="H581" s="102"/>
      <c r="I581" s="103"/>
      <c r="J581" s="101"/>
      <c r="K581" s="102"/>
      <c r="M581" s="934"/>
    </row>
    <row r="582" spans="1:11" ht="15" customHeight="1" hidden="1">
      <c r="A582" s="965"/>
      <c r="B582" s="108"/>
      <c r="C582" s="103"/>
      <c r="D582" s="101"/>
      <c r="E582" s="102"/>
      <c r="F582" s="103"/>
      <c r="G582" s="101"/>
      <c r="H582" s="102"/>
      <c r="I582" s="103"/>
      <c r="J582" s="101"/>
      <c r="K582" s="102"/>
    </row>
    <row r="583" spans="1:11" ht="17.25" customHeight="1" thickBot="1">
      <c r="A583" s="965"/>
      <c r="B583" s="109"/>
      <c r="C583" s="104"/>
      <c r="D583" s="105"/>
      <c r="E583" s="106"/>
      <c r="F583" s="103"/>
      <c r="G583" s="101"/>
      <c r="H583" s="102"/>
      <c r="I583" s="103"/>
      <c r="J583" s="101"/>
      <c r="K583" s="102"/>
    </row>
    <row r="584" spans="1:11" ht="19.5" customHeight="1" thickBot="1">
      <c r="A584" s="966"/>
      <c r="B584" s="84" t="s">
        <v>201</v>
      </c>
      <c r="C584" s="112">
        <f>SUM(C579:C583)</f>
        <v>0</v>
      </c>
      <c r="D584" s="113"/>
      <c r="E584" s="122">
        <f>SUM(E579:E583)</f>
        <v>0</v>
      </c>
      <c r="F584" s="112">
        <f>SUM(F579:F583)</f>
        <v>0</v>
      </c>
      <c r="G584" s="113"/>
      <c r="H584" s="122">
        <f>SUM(H579:H583)</f>
        <v>0</v>
      </c>
      <c r="I584" s="112">
        <f>SUM(I579:I583)</f>
        <v>0</v>
      </c>
      <c r="J584" s="113"/>
      <c r="K584" s="122">
        <f>SUM(K579:K583)</f>
        <v>0</v>
      </c>
    </row>
    <row r="585" spans="1:11" ht="15" customHeight="1" thickBot="1">
      <c r="A585" s="30"/>
      <c r="B585" s="31"/>
      <c r="C585" s="32"/>
      <c r="D585" s="32"/>
      <c r="E585" s="32"/>
      <c r="F585" s="32"/>
      <c r="G585" s="32"/>
      <c r="H585" s="32"/>
      <c r="I585" s="32"/>
      <c r="J585" s="32"/>
      <c r="K585" s="33"/>
    </row>
    <row r="586" spans="1:11" ht="27.75" customHeight="1">
      <c r="A586" s="964" t="s">
        <v>289</v>
      </c>
      <c r="B586" s="107"/>
      <c r="C586" s="100"/>
      <c r="D586" s="98"/>
      <c r="E586" s="92"/>
      <c r="F586" s="100"/>
      <c r="G586" s="98"/>
      <c r="H586" s="99"/>
      <c r="I586" s="100"/>
      <c r="J586" s="98"/>
      <c r="K586" s="99"/>
    </row>
    <row r="587" spans="1:11" ht="33" customHeight="1" thickBot="1">
      <c r="A587" s="965"/>
      <c r="B587" s="111"/>
      <c r="C587" s="103"/>
      <c r="D587" s="101"/>
      <c r="E587" s="102"/>
      <c r="F587" s="103"/>
      <c r="G587" s="101"/>
      <c r="H587" s="102"/>
      <c r="I587" s="103"/>
      <c r="J587" s="101"/>
      <c r="K587" s="102"/>
    </row>
    <row r="588" spans="1:11" ht="15" customHeight="1" hidden="1">
      <c r="A588" s="965"/>
      <c r="B588" s="111"/>
      <c r="C588" s="103"/>
      <c r="D588" s="101"/>
      <c r="E588" s="102"/>
      <c r="F588" s="103"/>
      <c r="G588" s="101"/>
      <c r="H588" s="102"/>
      <c r="I588" s="103"/>
      <c r="J588" s="101"/>
      <c r="K588" s="102"/>
    </row>
    <row r="589" spans="1:11" ht="15" customHeight="1" hidden="1">
      <c r="A589" s="965"/>
      <c r="B589" s="108"/>
      <c r="C589" s="103"/>
      <c r="D589" s="101"/>
      <c r="E589" s="102"/>
      <c r="F589" s="103"/>
      <c r="G589" s="101"/>
      <c r="H589" s="102"/>
      <c r="I589" s="103"/>
      <c r="J589" s="101"/>
      <c r="K589" s="102"/>
    </row>
    <row r="590" spans="1:11" ht="15" customHeight="1" hidden="1">
      <c r="A590" s="965"/>
      <c r="B590" s="109"/>
      <c r="C590" s="134"/>
      <c r="D590" s="135"/>
      <c r="E590" s="136"/>
      <c r="F590" s="103"/>
      <c r="G590" s="101"/>
      <c r="H590" s="102"/>
      <c r="I590" s="103"/>
      <c r="J590" s="101"/>
      <c r="K590" s="102"/>
    </row>
    <row r="591" spans="1:11" ht="19.5" customHeight="1" thickBot="1">
      <c r="A591" s="966"/>
      <c r="B591" s="84" t="s">
        <v>201</v>
      </c>
      <c r="C591" s="112">
        <f>SUM(C586:C590)</f>
        <v>0</v>
      </c>
      <c r="D591" s="113"/>
      <c r="E591" s="122">
        <f>SUM(E586:E590)</f>
        <v>0</v>
      </c>
      <c r="F591" s="112">
        <f>SUM(F586:F590)</f>
        <v>0</v>
      </c>
      <c r="G591" s="113"/>
      <c r="H591" s="122">
        <f>SUM(H586:H590)</f>
        <v>0</v>
      </c>
      <c r="I591" s="112">
        <f>SUM(I586:I590)</f>
        <v>0</v>
      </c>
      <c r="J591" s="113"/>
      <c r="K591" s="122">
        <f>SUM(K586:K590)</f>
        <v>0</v>
      </c>
    </row>
    <row r="592" spans="1:11" ht="27" customHeight="1" thickBot="1">
      <c r="A592" s="1001" t="s">
        <v>285</v>
      </c>
      <c r="B592" s="1002"/>
      <c r="C592" s="116">
        <f>C577+C584+C591</f>
        <v>0</v>
      </c>
      <c r="D592" s="117"/>
      <c r="E592" s="392">
        <f>E577+E584+E591</f>
        <v>0</v>
      </c>
      <c r="F592" s="116">
        <f>F577+F584+F591</f>
        <v>0</v>
      </c>
      <c r="G592" s="117"/>
      <c r="H592" s="392">
        <f>H577+H584+H591</f>
        <v>0</v>
      </c>
      <c r="I592" s="116">
        <f>I577+I584+I591</f>
        <v>0</v>
      </c>
      <c r="J592" s="117"/>
      <c r="K592" s="392">
        <f>K577+K584+K591</f>
        <v>0</v>
      </c>
    </row>
    <row r="593" spans="1:11" ht="15" customHeight="1" thickBot="1">
      <c r="A593" s="89"/>
      <c r="B593" s="241"/>
      <c r="C593" s="214"/>
      <c r="D593" s="214"/>
      <c r="E593" s="214"/>
      <c r="F593" s="214"/>
      <c r="G593" s="214"/>
      <c r="H593" s="214"/>
      <c r="I593" s="214"/>
      <c r="J593" s="214"/>
      <c r="K593" s="214"/>
    </row>
    <row r="594" spans="1:11" ht="15" customHeight="1" thickBot="1">
      <c r="A594" s="980" t="s">
        <v>26</v>
      </c>
      <c r="B594" s="981"/>
      <c r="C594" s="116">
        <f>C430+C474+C516+C532+C569+C592</f>
        <v>0</v>
      </c>
      <c r="D594" s="117"/>
      <c r="E594" s="392">
        <f>E430+E474+E516+E532+E569+E592</f>
        <v>0</v>
      </c>
      <c r="F594" s="116">
        <f>F430+F474+F516+F532+F569+F592</f>
        <v>0</v>
      </c>
      <c r="G594" s="117"/>
      <c r="H594" s="392">
        <f>H430+H474+H516+H532+H569+H592</f>
        <v>0</v>
      </c>
      <c r="I594" s="116">
        <f>I430+I474+I516+I532+I569+I592</f>
        <v>0</v>
      </c>
      <c r="J594" s="117"/>
      <c r="K594" s="392">
        <f>K430+K474+K516+K532+K569+K592</f>
        <v>0</v>
      </c>
    </row>
    <row r="595" spans="1:11" ht="15" customHeight="1">
      <c r="A595" s="89"/>
      <c r="B595" s="241"/>
      <c r="C595" s="214"/>
      <c r="D595" s="214"/>
      <c r="E595" s="214"/>
      <c r="F595" s="214"/>
      <c r="G595" s="214"/>
      <c r="H595" s="214"/>
      <c r="I595" s="214"/>
      <c r="J595" s="214"/>
      <c r="K595" s="214"/>
    </row>
    <row r="596" spans="1:11" ht="19.5" customHeight="1">
      <c r="A596" s="543"/>
      <c r="B596" s="543"/>
      <c r="C596" s="544"/>
      <c r="D596" s="544"/>
      <c r="E596" s="544"/>
      <c r="F596" s="544"/>
      <c r="G596" s="544"/>
      <c r="H596" s="544"/>
      <c r="I596" s="544"/>
      <c r="J596" s="544"/>
      <c r="K596" s="544"/>
    </row>
    <row r="597" spans="1:11" ht="19.5" customHeight="1">
      <c r="A597" s="543"/>
      <c r="B597" s="543"/>
      <c r="C597" s="544"/>
      <c r="D597" s="544"/>
      <c r="E597" s="544"/>
      <c r="F597" s="544"/>
      <c r="G597" s="544"/>
      <c r="H597" s="544"/>
      <c r="I597" s="544"/>
      <c r="J597" s="544"/>
      <c r="K597" s="544"/>
    </row>
  </sheetData>
  <sheetProtection/>
  <mergeCells count="177">
    <mergeCell ref="A586:A591"/>
    <mergeCell ref="A592:B592"/>
    <mergeCell ref="A532:B532"/>
    <mergeCell ref="A534:K534"/>
    <mergeCell ref="A535:A540"/>
    <mergeCell ref="A556:A561"/>
    <mergeCell ref="A563:A568"/>
    <mergeCell ref="A549:A554"/>
    <mergeCell ref="A510:A515"/>
    <mergeCell ref="A518:K518"/>
    <mergeCell ref="A519:A524"/>
    <mergeCell ref="A526:A531"/>
    <mergeCell ref="M575:M579"/>
    <mergeCell ref="A579:A584"/>
    <mergeCell ref="M580:M581"/>
    <mergeCell ref="A571:K571"/>
    <mergeCell ref="A572:A577"/>
    <mergeCell ref="A542:A547"/>
    <mergeCell ref="A461:A466"/>
    <mergeCell ref="A468:A473"/>
    <mergeCell ref="A474:B474"/>
    <mergeCell ref="A476:K476"/>
    <mergeCell ref="A569:B569"/>
    <mergeCell ref="A477:A481"/>
    <mergeCell ref="A483:A487"/>
    <mergeCell ref="A489:A494"/>
    <mergeCell ref="A496:A501"/>
    <mergeCell ref="A503:A508"/>
    <mergeCell ref="C384:E384"/>
    <mergeCell ref="F384:H384"/>
    <mergeCell ref="I385:J385"/>
    <mergeCell ref="K385:K386"/>
    <mergeCell ref="A387:A392"/>
    <mergeCell ref="A408:A413"/>
    <mergeCell ref="A385:A386"/>
    <mergeCell ref="B385:B386"/>
    <mergeCell ref="C385:D385"/>
    <mergeCell ref="E385:E386"/>
    <mergeCell ref="C377:K377"/>
    <mergeCell ref="C378:K378"/>
    <mergeCell ref="F385:G385"/>
    <mergeCell ref="H385:H386"/>
    <mergeCell ref="C379:K379"/>
    <mergeCell ref="C380:K380"/>
    <mergeCell ref="A381:K381"/>
    <mergeCell ref="A382:K382"/>
    <mergeCell ref="A383:K383"/>
    <mergeCell ref="A384:B384"/>
    <mergeCell ref="A369:B369"/>
    <mergeCell ref="C369:K369"/>
    <mergeCell ref="A347:A348"/>
    <mergeCell ref="C347:D347"/>
    <mergeCell ref="E347:E348"/>
    <mergeCell ref="I384:K384"/>
    <mergeCell ref="C373:K373"/>
    <mergeCell ref="C374:K374"/>
    <mergeCell ref="C375:K375"/>
    <mergeCell ref="C376:K376"/>
    <mergeCell ref="A345:K345"/>
    <mergeCell ref="A346:B346"/>
    <mergeCell ref="C346:E346"/>
    <mergeCell ref="K347:K348"/>
    <mergeCell ref="A354:B354"/>
    <mergeCell ref="A356:B356"/>
    <mergeCell ref="A331:B331"/>
    <mergeCell ref="A259:A264"/>
    <mergeCell ref="A285:A291"/>
    <mergeCell ref="A293:A298"/>
    <mergeCell ref="A300:A305"/>
    <mergeCell ref="F347:G347"/>
    <mergeCell ref="A333:K333"/>
    <mergeCell ref="A334:A339"/>
    <mergeCell ref="A341:B341"/>
    <mergeCell ref="A343:B343"/>
    <mergeCell ref="A153:A158"/>
    <mergeCell ref="A160:A165"/>
    <mergeCell ref="A166:B166"/>
    <mergeCell ref="A192:A197"/>
    <mergeCell ref="A199:A204"/>
    <mergeCell ref="A169:A174"/>
    <mergeCell ref="A176:A181"/>
    <mergeCell ref="A182:B182"/>
    <mergeCell ref="A184:K184"/>
    <mergeCell ref="A185:A190"/>
    <mergeCell ref="A55:A61"/>
    <mergeCell ref="A63:A69"/>
    <mergeCell ref="A72:K72"/>
    <mergeCell ref="A73:A80"/>
    <mergeCell ref="A82:A88"/>
    <mergeCell ref="A90:A96"/>
    <mergeCell ref="A70:B70"/>
    <mergeCell ref="I23:J23"/>
    <mergeCell ref="K23:K24"/>
    <mergeCell ref="A25:A32"/>
    <mergeCell ref="A34:A39"/>
    <mergeCell ref="A41:A46"/>
    <mergeCell ref="A48:A53"/>
    <mergeCell ref="C18:K18"/>
    <mergeCell ref="A20:K20"/>
    <mergeCell ref="A21:K21"/>
    <mergeCell ref="I22:K22"/>
    <mergeCell ref="A23:A24"/>
    <mergeCell ref="B23:B24"/>
    <mergeCell ref="C23:D23"/>
    <mergeCell ref="E23:E24"/>
    <mergeCell ref="F23:G23"/>
    <mergeCell ref="H23:H24"/>
    <mergeCell ref="A594:B594"/>
    <mergeCell ref="C7:K7"/>
    <mergeCell ref="C8:K8"/>
    <mergeCell ref="C9:K9"/>
    <mergeCell ref="C10:K10"/>
    <mergeCell ref="C11:K11"/>
    <mergeCell ref="C12:K12"/>
    <mergeCell ref="C16:K16"/>
    <mergeCell ref="C13:K13"/>
    <mergeCell ref="C14:K14"/>
    <mergeCell ref="A4:K4"/>
    <mergeCell ref="H6:K6"/>
    <mergeCell ref="C15:K15"/>
    <mergeCell ref="A19:K19"/>
    <mergeCell ref="A22:B22"/>
    <mergeCell ref="C22:E22"/>
    <mergeCell ref="F22:H22"/>
    <mergeCell ref="A7:B7"/>
    <mergeCell ref="A8:B8"/>
    <mergeCell ref="C17:K17"/>
    <mergeCell ref="A118:A123"/>
    <mergeCell ref="A124:B124"/>
    <mergeCell ref="A126:K126"/>
    <mergeCell ref="A127:A131"/>
    <mergeCell ref="A168:K168"/>
    <mergeCell ref="A98:A109"/>
    <mergeCell ref="A111:A116"/>
    <mergeCell ref="A133:A137"/>
    <mergeCell ref="A139:A144"/>
    <mergeCell ref="A146:A151"/>
    <mergeCell ref="A206:A211"/>
    <mergeCell ref="A213:A218"/>
    <mergeCell ref="A219:B219"/>
    <mergeCell ref="A221:B221"/>
    <mergeCell ref="A223:K223"/>
    <mergeCell ref="A224:A229"/>
    <mergeCell ref="A231:A236"/>
    <mergeCell ref="A238:A243"/>
    <mergeCell ref="A266:B266"/>
    <mergeCell ref="A268:K268"/>
    <mergeCell ref="A269:A275"/>
    <mergeCell ref="A277:A283"/>
    <mergeCell ref="A245:A250"/>
    <mergeCell ref="A252:A257"/>
    <mergeCell ref="C370:K370"/>
    <mergeCell ref="C371:K371"/>
    <mergeCell ref="C372:K372"/>
    <mergeCell ref="A394:A399"/>
    <mergeCell ref="F346:H346"/>
    <mergeCell ref="I346:K346"/>
    <mergeCell ref="H347:H348"/>
    <mergeCell ref="I347:J347"/>
    <mergeCell ref="B359:K359"/>
    <mergeCell ref="H368:K368"/>
    <mergeCell ref="A401:A406"/>
    <mergeCell ref="A430:B430"/>
    <mergeCell ref="A432:K432"/>
    <mergeCell ref="A433:A438"/>
    <mergeCell ref="A415:A421"/>
    <mergeCell ref="A423:A429"/>
    <mergeCell ref="A447:A452"/>
    <mergeCell ref="A454:A459"/>
    <mergeCell ref="A440:A445"/>
    <mergeCell ref="A516:B516"/>
    <mergeCell ref="A307:A312"/>
    <mergeCell ref="A314:B314"/>
    <mergeCell ref="A370:B370"/>
    <mergeCell ref="A316:K316"/>
    <mergeCell ref="A317:A322"/>
    <mergeCell ref="A324:A329"/>
  </mergeCells>
  <printOptions horizontalCentered="1"/>
  <pageMargins left="0.15748031496062992" right="0.15748031496062992" top="0.3937007874015748" bottom="0.6692913385826772" header="0.5118110236220472" footer="0.5118110236220472"/>
  <pageSetup horizontalDpi="300" verticalDpi="300" orientation="portrait" paperSize="9" scale="65" r:id="rId2"/>
  <headerFooter alignWithMargins="0">
    <oddFooter>&amp;CSayfa &amp;P / &amp;N</oddFooter>
  </headerFooter>
  <legacyDrawing r:id="rId1"/>
</worksheet>
</file>

<file path=xl/worksheets/sheet14.xml><?xml version="1.0" encoding="utf-8"?>
<worksheet xmlns="http://schemas.openxmlformats.org/spreadsheetml/2006/main" xmlns:r="http://schemas.openxmlformats.org/officeDocument/2006/relationships">
  <sheetPr>
    <tabColor rgb="FFFFFF00"/>
  </sheetPr>
  <dimension ref="B1:F149"/>
  <sheetViews>
    <sheetView zoomScalePageLayoutView="0" workbookViewId="0" topLeftCell="A1">
      <selection activeCell="F21" sqref="F21"/>
    </sheetView>
  </sheetViews>
  <sheetFormatPr defaultColWidth="9.140625" defaultRowHeight="12.75" customHeight="1"/>
  <cols>
    <col min="1" max="1" width="2.8515625" style="0" customWidth="1"/>
    <col min="2" max="2" width="14.421875" style="0" customWidth="1"/>
    <col min="3" max="3" width="50.421875" style="0" customWidth="1"/>
    <col min="4" max="4" width="9.8515625" style="0" customWidth="1"/>
    <col min="5" max="5" width="10.7109375" style="0" customWidth="1"/>
    <col min="6" max="6" width="99.140625" style="0" customWidth="1"/>
  </cols>
  <sheetData>
    <row r="1" spans="2:6" s="137" customFormat="1" ht="22.5" customHeight="1">
      <c r="B1" s="1209" t="s">
        <v>723</v>
      </c>
      <c r="C1" s="1302"/>
      <c r="D1" s="1302"/>
      <c r="E1" s="1302"/>
      <c r="F1" s="1302"/>
    </row>
    <row r="2" ht="12.75" customHeight="1">
      <c r="F2" s="1"/>
    </row>
    <row r="3" spans="2:6" s="138" customFormat="1" ht="19.5" customHeight="1">
      <c r="B3" s="138" t="s">
        <v>148</v>
      </c>
      <c r="C3" s="138" t="s">
        <v>70</v>
      </c>
      <c r="F3" s="139"/>
    </row>
    <row r="4" spans="2:6" s="140" customFormat="1" ht="19.5" customHeight="1" thickBot="1">
      <c r="B4" s="138" t="s">
        <v>92</v>
      </c>
      <c r="C4" s="138" t="s">
        <v>93</v>
      </c>
      <c r="D4" s="138"/>
      <c r="E4" s="138"/>
      <c r="F4" s="139"/>
    </row>
    <row r="5" spans="2:6" s="2" customFormat="1" ht="19.5" customHeight="1">
      <c r="B5" s="1295" t="s">
        <v>86</v>
      </c>
      <c r="C5" s="1295" t="s">
        <v>203</v>
      </c>
      <c r="D5" s="1303" t="s">
        <v>87</v>
      </c>
      <c r="E5" s="1303"/>
      <c r="F5" s="1304"/>
    </row>
    <row r="6" spans="2:6" s="2" customFormat="1" ht="19.5" customHeight="1" thickBot="1">
      <c r="B6" s="1296"/>
      <c r="C6" s="1296"/>
      <c r="D6" s="1305"/>
      <c r="E6" s="1305"/>
      <c r="F6" s="1306"/>
    </row>
    <row r="7" spans="2:6" s="2" customFormat="1" ht="19.5" customHeight="1" thickBot="1">
      <c r="B7" s="1297"/>
      <c r="C7" s="1297"/>
      <c r="D7" s="141" t="s">
        <v>89</v>
      </c>
      <c r="E7" s="141" t="s">
        <v>90</v>
      </c>
      <c r="F7" s="141" t="s">
        <v>91</v>
      </c>
    </row>
    <row r="8" spans="2:6" s="8" customFormat="1" ht="26.25" customHeight="1">
      <c r="B8" s="1307" t="s">
        <v>8</v>
      </c>
      <c r="C8" s="1295" t="s">
        <v>211</v>
      </c>
      <c r="D8" s="706"/>
      <c r="E8" s="706"/>
      <c r="F8" s="707"/>
    </row>
    <row r="9" spans="2:6" s="8" customFormat="1" ht="19.5" customHeight="1">
      <c r="B9" s="1308"/>
      <c r="C9" s="1310"/>
      <c r="D9" s="708"/>
      <c r="E9" s="708"/>
      <c r="F9" s="709"/>
    </row>
    <row r="10" spans="2:6" s="8" customFormat="1" ht="30" customHeight="1">
      <c r="B10" s="1308"/>
      <c r="C10" s="1310"/>
      <c r="D10" s="708"/>
      <c r="E10" s="708"/>
      <c r="F10" s="709"/>
    </row>
    <row r="11" spans="2:6" s="8" customFormat="1" ht="30" customHeight="1">
      <c r="B11" s="1308"/>
      <c r="C11" s="1310"/>
      <c r="D11" s="708"/>
      <c r="E11" s="708"/>
      <c r="F11" s="709"/>
    </row>
    <row r="12" spans="2:6" s="8" customFormat="1" ht="30" customHeight="1">
      <c r="B12" s="1308"/>
      <c r="C12" s="1310"/>
      <c r="D12" s="708"/>
      <c r="E12" s="708"/>
      <c r="F12" s="709"/>
    </row>
    <row r="13" spans="2:6" s="8" customFormat="1" ht="30" customHeight="1">
      <c r="B13" s="1308"/>
      <c r="C13" s="1310"/>
      <c r="D13" s="708"/>
      <c r="E13" s="708"/>
      <c r="F13" s="709"/>
    </row>
    <row r="14" spans="2:6" s="8" customFormat="1" ht="30" customHeight="1">
      <c r="B14" s="1308"/>
      <c r="C14" s="1310"/>
      <c r="D14" s="708"/>
      <c r="E14" s="708"/>
      <c r="F14" s="709"/>
    </row>
    <row r="15" spans="2:6" s="8" customFormat="1" ht="30" customHeight="1">
      <c r="B15" s="1308"/>
      <c r="C15" s="1310"/>
      <c r="D15" s="708"/>
      <c r="E15" s="708"/>
      <c r="F15" s="709"/>
    </row>
    <row r="16" spans="2:6" s="8" customFormat="1" ht="30" customHeight="1">
      <c r="B16" s="1308"/>
      <c r="C16" s="1310"/>
      <c r="D16" s="708"/>
      <c r="E16" s="708"/>
      <c r="F16" s="709"/>
    </row>
    <row r="17" spans="2:6" ht="30.75" customHeight="1" thickBot="1">
      <c r="B17" s="1309"/>
      <c r="C17" s="1311"/>
      <c r="D17" s="708"/>
      <c r="E17" s="708"/>
      <c r="F17" s="709"/>
    </row>
    <row r="18" spans="2:6" s="2" customFormat="1" ht="19.5" customHeight="1">
      <c r="B18" s="1294" t="s">
        <v>724</v>
      </c>
      <c r="C18" s="1000"/>
      <c r="D18" s="1000"/>
      <c r="E18" s="1000"/>
      <c r="F18" s="1000"/>
    </row>
    <row r="19" spans="2:6" s="2" customFormat="1" ht="19.5" customHeight="1">
      <c r="B19" s="1293" t="s">
        <v>88</v>
      </c>
      <c r="C19" s="1000"/>
      <c r="D19" s="1000"/>
      <c r="E19" s="1000"/>
      <c r="F19" s="1000"/>
    </row>
    <row r="20" ht="12" customHeight="1"/>
    <row r="21" ht="12" customHeight="1"/>
    <row r="22" ht="12" customHeight="1"/>
    <row r="23" ht="12" customHeight="1"/>
    <row r="24" ht="12" customHeight="1"/>
    <row r="25" spans="2:6" s="137" customFormat="1" ht="22.5" customHeight="1">
      <c r="B25" s="1209" t="s">
        <v>723</v>
      </c>
      <c r="C25" s="1302"/>
      <c r="D25" s="1302"/>
      <c r="E25" s="1302"/>
      <c r="F25" s="1302"/>
    </row>
    <row r="26" ht="12.75" customHeight="1">
      <c r="F26" s="1"/>
    </row>
    <row r="27" spans="2:6" s="138" customFormat="1" ht="19.5" customHeight="1">
      <c r="B27" s="138" t="s">
        <v>148</v>
      </c>
      <c r="C27" s="138" t="s">
        <v>291</v>
      </c>
      <c r="F27" s="139"/>
    </row>
    <row r="28" spans="2:6" s="140" customFormat="1" ht="19.5" customHeight="1" thickBot="1">
      <c r="B28" s="138" t="s">
        <v>92</v>
      </c>
      <c r="C28" s="138" t="s">
        <v>93</v>
      </c>
      <c r="D28" s="138"/>
      <c r="E28" s="138"/>
      <c r="F28" s="139"/>
    </row>
    <row r="29" spans="2:6" s="2" customFormat="1" ht="19.5" customHeight="1">
      <c r="B29" s="1295" t="s">
        <v>86</v>
      </c>
      <c r="C29" s="1295" t="s">
        <v>203</v>
      </c>
      <c r="D29" s="1303" t="s">
        <v>87</v>
      </c>
      <c r="E29" s="1303"/>
      <c r="F29" s="1304"/>
    </row>
    <row r="30" spans="2:6" s="2" customFormat="1" ht="19.5" customHeight="1" thickBot="1">
      <c r="B30" s="1296"/>
      <c r="C30" s="1296"/>
      <c r="D30" s="1305"/>
      <c r="E30" s="1305"/>
      <c r="F30" s="1306"/>
    </row>
    <row r="31" spans="2:6" s="2" customFormat="1" ht="19.5" customHeight="1" thickBot="1">
      <c r="B31" s="1297"/>
      <c r="C31" s="1297"/>
      <c r="D31" s="141" t="s">
        <v>89</v>
      </c>
      <c r="E31" s="141" t="s">
        <v>90</v>
      </c>
      <c r="F31" s="141" t="s">
        <v>91</v>
      </c>
    </row>
    <row r="32" spans="2:6" s="8" customFormat="1" ht="30" customHeight="1" thickBot="1">
      <c r="B32" s="251" t="s">
        <v>489</v>
      </c>
      <c r="C32" s="216" t="s">
        <v>221</v>
      </c>
      <c r="D32" s="710"/>
      <c r="E32" s="710"/>
      <c r="F32" s="711"/>
    </row>
    <row r="33" spans="2:6" s="8" customFormat="1" ht="30" customHeight="1">
      <c r="B33" s="712"/>
      <c r="C33" s="712"/>
      <c r="D33" s="713"/>
      <c r="E33" s="713"/>
      <c r="F33" s="714"/>
    </row>
    <row r="34" spans="2:6" s="8" customFormat="1" ht="30" customHeight="1" thickBot="1">
      <c r="B34" s="338"/>
      <c r="C34" s="338"/>
      <c r="D34" s="338"/>
      <c r="E34" s="338"/>
      <c r="F34" s="339"/>
    </row>
    <row r="35" spans="2:6" ht="12.75" customHeight="1">
      <c r="B35" s="4"/>
      <c r="C35" s="131"/>
      <c r="D35" s="131"/>
      <c r="E35" s="131"/>
      <c r="F35" s="131"/>
    </row>
    <row r="36" spans="2:6" s="2" customFormat="1" ht="19.5" customHeight="1">
      <c r="B36" s="1294" t="s">
        <v>724</v>
      </c>
      <c r="C36" s="1000"/>
      <c r="D36" s="1000"/>
      <c r="E36" s="1000"/>
      <c r="F36" s="1000"/>
    </row>
    <row r="37" spans="2:6" s="2" customFormat="1" ht="19.5" customHeight="1">
      <c r="B37" s="1293" t="s">
        <v>88</v>
      </c>
      <c r="C37" s="1000"/>
      <c r="D37" s="1000"/>
      <c r="E37" s="1000"/>
      <c r="F37" s="1000"/>
    </row>
    <row r="73" spans="2:6" s="137" customFormat="1" ht="22.5" customHeight="1">
      <c r="B73" s="1209" t="s">
        <v>541</v>
      </c>
      <c r="C73" s="1302"/>
      <c r="D73" s="1302"/>
      <c r="E73" s="1302"/>
      <c r="F73" s="1302"/>
    </row>
    <row r="74" ht="12.75" customHeight="1">
      <c r="F74" s="1"/>
    </row>
    <row r="75" spans="2:6" s="138" customFormat="1" ht="19.5" customHeight="1">
      <c r="B75" s="138" t="s">
        <v>148</v>
      </c>
      <c r="C75" s="138" t="s">
        <v>185</v>
      </c>
      <c r="F75" s="139"/>
    </row>
    <row r="76" spans="2:6" s="140" customFormat="1" ht="19.5" customHeight="1" thickBot="1">
      <c r="B76" s="138" t="s">
        <v>92</v>
      </c>
      <c r="C76" s="138" t="s">
        <v>93</v>
      </c>
      <c r="D76" s="138"/>
      <c r="E76" s="138"/>
      <c r="F76" s="139"/>
    </row>
    <row r="77" spans="2:6" s="2" customFormat="1" ht="19.5" customHeight="1">
      <c r="B77" s="1295" t="s">
        <v>86</v>
      </c>
      <c r="C77" s="1295" t="s">
        <v>203</v>
      </c>
      <c r="D77" s="1303" t="s">
        <v>87</v>
      </c>
      <c r="E77" s="1303"/>
      <c r="F77" s="1304"/>
    </row>
    <row r="78" spans="2:6" s="2" customFormat="1" ht="19.5" customHeight="1" thickBot="1">
      <c r="B78" s="1296"/>
      <c r="C78" s="1296"/>
      <c r="D78" s="1305"/>
      <c r="E78" s="1305"/>
      <c r="F78" s="1306"/>
    </row>
    <row r="79" spans="2:6" s="2" customFormat="1" ht="19.5" customHeight="1" thickBot="1">
      <c r="B79" s="1297"/>
      <c r="C79" s="1297"/>
      <c r="D79" s="141" t="s">
        <v>89</v>
      </c>
      <c r="E79" s="141" t="s">
        <v>90</v>
      </c>
      <c r="F79" s="141" t="s">
        <v>91</v>
      </c>
    </row>
    <row r="80" spans="2:6" s="8" customFormat="1" ht="30" customHeight="1" thickBot="1">
      <c r="B80" s="216" t="s">
        <v>24</v>
      </c>
      <c r="C80" s="216" t="s">
        <v>27</v>
      </c>
      <c r="D80" s="334" t="s">
        <v>452</v>
      </c>
      <c r="E80" s="334" t="s">
        <v>453</v>
      </c>
      <c r="F80" s="335" t="s">
        <v>454</v>
      </c>
    </row>
    <row r="81" spans="2:6" s="8" customFormat="1" ht="30" customHeight="1" hidden="1">
      <c r="B81" s="147"/>
      <c r="C81" s="147"/>
      <c r="D81" s="147"/>
      <c r="E81" s="147"/>
      <c r="F81" s="148"/>
    </row>
    <row r="82" spans="2:6" s="8" customFormat="1" ht="30" customHeight="1" hidden="1">
      <c r="B82" s="149"/>
      <c r="C82" s="149"/>
      <c r="D82" s="149"/>
      <c r="E82" s="149"/>
      <c r="F82" s="150"/>
    </row>
    <row r="83" spans="2:6" s="8" customFormat="1" ht="30" customHeight="1" hidden="1">
      <c r="B83" s="149"/>
      <c r="C83" s="149"/>
      <c r="D83" s="149"/>
      <c r="E83" s="149"/>
      <c r="F83" s="150"/>
    </row>
    <row r="84" spans="2:6" s="8" customFormat="1" ht="30" customHeight="1" hidden="1">
      <c r="B84" s="149"/>
      <c r="C84" s="149"/>
      <c r="D84" s="149"/>
      <c r="E84" s="149"/>
      <c r="F84" s="150"/>
    </row>
    <row r="85" spans="2:6" s="8" customFormat="1" ht="30" customHeight="1" hidden="1">
      <c r="B85" s="149"/>
      <c r="C85" s="149"/>
      <c r="D85" s="149"/>
      <c r="E85" s="149"/>
      <c r="F85" s="150"/>
    </row>
    <row r="86" spans="2:6" s="8" customFormat="1" ht="30" customHeight="1" hidden="1">
      <c r="B86" s="149"/>
      <c r="C86" s="149"/>
      <c r="D86" s="149"/>
      <c r="E86" s="149"/>
      <c r="F86" s="150"/>
    </row>
    <row r="87" spans="2:6" s="8" customFormat="1" ht="30" customHeight="1" hidden="1">
      <c r="B87" s="149"/>
      <c r="C87" s="149"/>
      <c r="D87" s="149"/>
      <c r="E87" s="149"/>
      <c r="F87" s="150"/>
    </row>
    <row r="88" spans="2:6" s="8" customFormat="1" ht="30" customHeight="1" hidden="1">
      <c r="B88" s="149"/>
      <c r="C88" s="149"/>
      <c r="D88" s="149"/>
      <c r="E88" s="149"/>
      <c r="F88" s="150"/>
    </row>
    <row r="89" spans="2:6" s="8" customFormat="1" ht="30" customHeight="1" hidden="1">
      <c r="B89" s="149"/>
      <c r="C89" s="149"/>
      <c r="D89" s="149"/>
      <c r="E89" s="149"/>
      <c r="F89" s="150"/>
    </row>
    <row r="90" spans="2:6" s="8" customFormat="1" ht="30" customHeight="1" hidden="1">
      <c r="B90" s="149"/>
      <c r="C90" s="149"/>
      <c r="D90" s="149"/>
      <c r="E90" s="149"/>
      <c r="F90" s="150"/>
    </row>
    <row r="91" spans="2:6" s="8" customFormat="1" ht="30" customHeight="1" hidden="1">
      <c r="B91" s="149"/>
      <c r="C91" s="149"/>
      <c r="D91" s="149"/>
      <c r="E91" s="149"/>
      <c r="F91" s="150"/>
    </row>
    <row r="92" spans="2:6" s="8" customFormat="1" ht="30" customHeight="1" hidden="1">
      <c r="B92" s="149"/>
      <c r="C92" s="149"/>
      <c r="D92" s="149"/>
      <c r="E92" s="149"/>
      <c r="F92" s="150"/>
    </row>
    <row r="93" spans="2:6" s="8" customFormat="1" ht="30" customHeight="1" hidden="1">
      <c r="B93" s="149"/>
      <c r="C93" s="149"/>
      <c r="D93" s="149"/>
      <c r="E93" s="149"/>
      <c r="F93" s="150"/>
    </row>
    <row r="94" spans="2:6" s="8" customFormat="1" ht="30" customHeight="1" hidden="1">
      <c r="B94" s="149"/>
      <c r="C94" s="149"/>
      <c r="D94" s="149"/>
      <c r="E94" s="149"/>
      <c r="F94" s="150"/>
    </row>
    <row r="95" spans="2:6" s="8" customFormat="1" ht="30" customHeight="1" thickBot="1">
      <c r="B95" s="151"/>
      <c r="C95" s="151"/>
      <c r="D95" s="151"/>
      <c r="E95" s="151"/>
      <c r="F95" s="152"/>
    </row>
    <row r="96" spans="2:6" ht="12.75" customHeight="1">
      <c r="B96" s="4"/>
      <c r="C96" s="131"/>
      <c r="D96" s="131"/>
      <c r="E96" s="131"/>
      <c r="F96" s="131"/>
    </row>
    <row r="97" spans="2:6" s="2" customFormat="1" ht="19.5" customHeight="1">
      <c r="B97" s="1294" t="s">
        <v>542</v>
      </c>
      <c r="C97" s="1000"/>
      <c r="D97" s="1000"/>
      <c r="E97" s="1000"/>
      <c r="F97" s="1000"/>
    </row>
    <row r="98" spans="2:6" s="2" customFormat="1" ht="19.5" customHeight="1">
      <c r="B98" s="1293" t="s">
        <v>88</v>
      </c>
      <c r="C98" s="1000"/>
      <c r="D98" s="1000"/>
      <c r="E98" s="1000"/>
      <c r="F98" s="1000"/>
    </row>
    <row r="135" spans="2:6" s="137" customFormat="1" ht="22.5" customHeight="1">
      <c r="B135" s="1209" t="s">
        <v>541</v>
      </c>
      <c r="C135" s="1209"/>
      <c r="D135" s="1209"/>
      <c r="E135" s="1209"/>
      <c r="F135" s="1209"/>
    </row>
    <row r="136" ht="12.75" customHeight="1">
      <c r="F136" s="1"/>
    </row>
    <row r="137" spans="2:6" s="138" customFormat="1" ht="19.5" customHeight="1">
      <c r="B137" s="138" t="s">
        <v>148</v>
      </c>
      <c r="C137" s="138" t="s">
        <v>293</v>
      </c>
      <c r="F137" s="139"/>
    </row>
    <row r="138" spans="2:6" s="140" customFormat="1" ht="19.5" customHeight="1" thickBot="1">
      <c r="B138" s="138" t="s">
        <v>92</v>
      </c>
      <c r="C138" s="138" t="s">
        <v>93</v>
      </c>
      <c r="D138" s="138"/>
      <c r="E138" s="138"/>
      <c r="F138" s="139"/>
    </row>
    <row r="139" spans="2:6" s="2" customFormat="1" ht="19.5" customHeight="1">
      <c r="B139" s="1295" t="s">
        <v>86</v>
      </c>
      <c r="C139" s="1295" t="s">
        <v>203</v>
      </c>
      <c r="D139" s="1298" t="s">
        <v>87</v>
      </c>
      <c r="E139" s="1298"/>
      <c r="F139" s="1299"/>
    </row>
    <row r="140" spans="2:6" s="2" customFormat="1" ht="19.5" customHeight="1" thickBot="1">
      <c r="B140" s="1296"/>
      <c r="C140" s="1296"/>
      <c r="D140" s="1300"/>
      <c r="E140" s="1300"/>
      <c r="F140" s="1301"/>
    </row>
    <row r="141" spans="2:6" s="2" customFormat="1" ht="19.5" customHeight="1" thickBot="1">
      <c r="B141" s="1297"/>
      <c r="C141" s="1297"/>
      <c r="D141" s="141" t="s">
        <v>89</v>
      </c>
      <c r="E141" s="141" t="s">
        <v>90</v>
      </c>
      <c r="F141" s="141" t="s">
        <v>91</v>
      </c>
    </row>
    <row r="142" spans="2:6" s="8" customFormat="1" ht="30" customHeight="1">
      <c r="B142" s="1292" t="s">
        <v>292</v>
      </c>
      <c r="C142" s="1292" t="s">
        <v>212</v>
      </c>
      <c r="D142" s="336" t="s">
        <v>482</v>
      </c>
      <c r="E142" s="336" t="s">
        <v>483</v>
      </c>
      <c r="F142" s="337" t="s">
        <v>678</v>
      </c>
    </row>
    <row r="143" spans="2:6" s="8" customFormat="1" ht="30" customHeight="1" thickBot="1">
      <c r="B143" s="927"/>
      <c r="C143" s="927"/>
      <c r="D143" s="336" t="s">
        <v>482</v>
      </c>
      <c r="E143" s="336" t="s">
        <v>483</v>
      </c>
      <c r="F143" s="337" t="s">
        <v>679</v>
      </c>
    </row>
    <row r="144" spans="2:6" s="8" customFormat="1" ht="30" customHeight="1">
      <c r="B144" s="659"/>
      <c r="C144" s="660"/>
      <c r="D144" s="336"/>
      <c r="E144" s="336"/>
      <c r="F144" s="337"/>
    </row>
    <row r="145" spans="2:6" s="8" customFormat="1" ht="30" customHeight="1">
      <c r="B145" s="336"/>
      <c r="C145" s="336"/>
      <c r="D145" s="336"/>
      <c r="E145" s="336"/>
      <c r="F145" s="337"/>
    </row>
    <row r="146" spans="2:6" s="8" customFormat="1" ht="30" customHeight="1">
      <c r="B146" s="336"/>
      <c r="C146" s="336"/>
      <c r="D146" s="336"/>
      <c r="E146" s="336"/>
      <c r="F146" s="337"/>
    </row>
    <row r="147" spans="2:6" ht="12.75" customHeight="1">
      <c r="B147" s="336"/>
      <c r="C147" s="336"/>
      <c r="D147" s="336"/>
      <c r="E147" s="336"/>
      <c r="F147" s="337"/>
    </row>
    <row r="148" spans="2:6" s="2" customFormat="1" ht="19.5" customHeight="1">
      <c r="B148" s="336"/>
      <c r="C148" s="336"/>
      <c r="D148" s="336"/>
      <c r="E148" s="336"/>
      <c r="F148" s="337"/>
    </row>
    <row r="149" spans="2:6" s="2" customFormat="1" ht="19.5" customHeight="1">
      <c r="B149" s="1293" t="s">
        <v>88</v>
      </c>
      <c r="C149" s="1000"/>
      <c r="D149" s="1000"/>
      <c r="E149" s="1000"/>
      <c r="F149" s="1000"/>
    </row>
  </sheetData>
  <sheetProtection/>
  <mergeCells count="27">
    <mergeCell ref="B1:F1"/>
    <mergeCell ref="B5:B7"/>
    <mergeCell ref="C5:C7"/>
    <mergeCell ref="D5:F6"/>
    <mergeCell ref="B8:B17"/>
    <mergeCell ref="C8:C17"/>
    <mergeCell ref="B18:F18"/>
    <mergeCell ref="B19:F19"/>
    <mergeCell ref="B25:F25"/>
    <mergeCell ref="B29:B31"/>
    <mergeCell ref="C29:C31"/>
    <mergeCell ref="D29:F30"/>
    <mergeCell ref="B36:F36"/>
    <mergeCell ref="B37:F37"/>
    <mergeCell ref="B73:F73"/>
    <mergeCell ref="B77:B79"/>
    <mergeCell ref="C77:C79"/>
    <mergeCell ref="D77:F78"/>
    <mergeCell ref="B142:B143"/>
    <mergeCell ref="C142:C143"/>
    <mergeCell ref="B149:F149"/>
    <mergeCell ref="B97:F97"/>
    <mergeCell ref="B98:F98"/>
    <mergeCell ref="B135:F135"/>
    <mergeCell ref="B139:B141"/>
    <mergeCell ref="C139:C141"/>
    <mergeCell ref="D139:F140"/>
  </mergeCells>
  <printOptions horizontalCentered="1"/>
  <pageMargins left="0.15748031496062992" right="0.1968503937007874" top="0.1968503937007874" bottom="0.6692913385826772" header="0.5118110236220472" footer="0.5118110236220472"/>
  <pageSetup horizontalDpi="300" verticalDpi="300" orientation="landscape" paperSize="9" scale="75" r:id="rId1"/>
  <headerFooter alignWithMargins="0">
    <oddFooter>&amp;CSayfa &amp;P / &amp;N</oddFooter>
  </headerFooter>
</worksheet>
</file>

<file path=xl/worksheets/sheet15.xml><?xml version="1.0" encoding="utf-8"?>
<worksheet xmlns="http://schemas.openxmlformats.org/spreadsheetml/2006/main" xmlns:r="http://schemas.openxmlformats.org/officeDocument/2006/relationships">
  <sheetPr>
    <tabColor rgb="FFFFFF00"/>
  </sheetPr>
  <dimension ref="B2:AT29"/>
  <sheetViews>
    <sheetView zoomScalePageLayoutView="0" workbookViewId="0" topLeftCell="D13">
      <selection activeCell="AR37" sqref="AR37"/>
    </sheetView>
  </sheetViews>
  <sheetFormatPr defaultColWidth="9.140625" defaultRowHeight="12.75"/>
  <cols>
    <col min="1" max="1" width="6.7109375" style="64" customWidth="1"/>
    <col min="2" max="2" width="16.421875" style="64" customWidth="1"/>
    <col min="3" max="3" width="16.8515625" style="64" customWidth="1"/>
    <col min="4" max="4" width="17.7109375" style="64" customWidth="1"/>
    <col min="5" max="10" width="10.57421875" style="87" hidden="1" customWidth="1"/>
    <col min="11" max="11" width="11.8515625" style="87" hidden="1" customWidth="1"/>
    <col min="12" max="18" width="10.57421875" style="87" hidden="1" customWidth="1"/>
    <col min="19" max="19" width="11.8515625" style="87" hidden="1" customWidth="1"/>
    <col min="20" max="21" width="10.57421875" style="87" hidden="1" customWidth="1"/>
    <col min="22" max="22" width="8.421875" style="87" hidden="1" customWidth="1"/>
    <col min="23" max="24" width="10.57421875" style="87" hidden="1" customWidth="1"/>
    <col min="25" max="25" width="8.421875" style="87" hidden="1" customWidth="1"/>
    <col min="26" max="26" width="8.28125" style="87" hidden="1" customWidth="1"/>
    <col min="27" max="27" width="11.8515625" style="87" hidden="1" customWidth="1"/>
    <col min="28" max="28" width="10.00390625" style="87" hidden="1" customWidth="1"/>
    <col min="29" max="29" width="10.57421875" style="87" customWidth="1"/>
    <col min="30" max="30" width="9.00390625" style="87" customWidth="1"/>
    <col min="31" max="31" width="10.421875" style="87" customWidth="1"/>
    <col min="32" max="32" width="8.28125" style="87" customWidth="1"/>
    <col min="33" max="33" width="9.28125" style="87" customWidth="1"/>
    <col min="34" max="34" width="10.00390625" style="87" customWidth="1"/>
    <col min="35" max="35" width="10.7109375" style="87" customWidth="1"/>
    <col min="36" max="36" width="12.00390625" style="87" customWidth="1"/>
    <col min="37" max="37" width="11.00390625" style="64" customWidth="1"/>
    <col min="38" max="38" width="9.140625" style="64" customWidth="1"/>
    <col min="39" max="39" width="10.57421875" style="64" customWidth="1"/>
    <col min="40" max="40" width="11.140625" style="64" customWidth="1"/>
    <col min="41" max="41" width="9.140625" style="64" customWidth="1"/>
    <col min="42" max="42" width="9.7109375" style="64" customWidth="1"/>
    <col min="43" max="43" width="9.57421875" style="64" customWidth="1"/>
    <col min="44" max="16384" width="9.140625" style="64" customWidth="1"/>
  </cols>
  <sheetData>
    <row r="2" spans="2:36" s="63" customFormat="1" ht="22.5" customHeight="1">
      <c r="B2" s="921" t="s">
        <v>725</v>
      </c>
      <c r="C2" s="921"/>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row>
    <row r="3" ht="12.75" customHeight="1"/>
    <row r="4" spans="2:36" s="51" customFormat="1" ht="21.75" customHeight="1">
      <c r="B4" s="51" t="s">
        <v>58</v>
      </c>
      <c r="D4" s="53"/>
      <c r="E4" s="88"/>
      <c r="F4" s="88"/>
      <c r="G4" s="88"/>
      <c r="H4" s="88"/>
      <c r="I4" s="88"/>
      <c r="J4" s="88"/>
      <c r="K4" s="340"/>
      <c r="L4" s="341"/>
      <c r="M4" s="341"/>
      <c r="N4" s="341"/>
      <c r="O4" s="88"/>
      <c r="P4" s="88"/>
      <c r="Q4" s="88"/>
      <c r="R4" s="88"/>
      <c r="S4" s="340"/>
      <c r="T4" s="341"/>
      <c r="U4" s="341"/>
      <c r="V4" s="341"/>
      <c r="W4" s="88"/>
      <c r="X4" s="88"/>
      <c r="Y4" s="88"/>
      <c r="Z4" s="88"/>
      <c r="AA4" s="340"/>
      <c r="AB4" s="341"/>
      <c r="AC4" s="341"/>
      <c r="AD4" s="341"/>
      <c r="AE4" s="88"/>
      <c r="AF4" s="88"/>
      <c r="AG4" s="88"/>
      <c r="AH4" s="88"/>
      <c r="AI4" s="340"/>
      <c r="AJ4" s="341"/>
    </row>
    <row r="5" spans="2:46" s="51" customFormat="1" ht="21.75" customHeight="1">
      <c r="B5" s="66" t="s">
        <v>199</v>
      </c>
      <c r="C5" s="66"/>
      <c r="D5" s="67"/>
      <c r="E5" s="342"/>
      <c r="F5" s="342"/>
      <c r="G5" s="342"/>
      <c r="H5" s="342"/>
      <c r="I5" s="342"/>
      <c r="J5" s="342"/>
      <c r="K5" s="343"/>
      <c r="L5" s="344"/>
      <c r="M5" s="344"/>
      <c r="N5" s="344"/>
      <c r="O5" s="342"/>
      <c r="P5" s="342"/>
      <c r="Q5" s="342"/>
      <c r="R5" s="342"/>
      <c r="S5" s="343"/>
      <c r="T5" s="345"/>
      <c r="U5" s="344"/>
      <c r="V5" s="344"/>
      <c r="W5" s="342"/>
      <c r="X5" s="342"/>
      <c r="Y5" s="342"/>
      <c r="Z5" s="342"/>
      <c r="AA5" s="343"/>
      <c r="AB5" s="345"/>
      <c r="AC5" s="344"/>
      <c r="AD5" s="344"/>
      <c r="AE5" s="342"/>
      <c r="AF5" s="342"/>
      <c r="AG5" s="342"/>
      <c r="AH5" s="342"/>
      <c r="AI5" s="343"/>
      <c r="AJ5" s="345"/>
      <c r="AK5" s="66"/>
      <c r="AL5" s="66"/>
      <c r="AM5" s="66"/>
      <c r="AN5" s="66"/>
      <c r="AO5" s="66"/>
      <c r="AP5" s="66"/>
      <c r="AQ5" s="66"/>
      <c r="AR5" s="66"/>
      <c r="AS5" s="66"/>
      <c r="AT5" s="66"/>
    </row>
    <row r="6" spans="2:46" s="51" customFormat="1" ht="21.75" customHeight="1">
      <c r="B6" s="66"/>
      <c r="C6" s="66"/>
      <c r="D6" s="67"/>
      <c r="E6" s="342"/>
      <c r="F6" s="342"/>
      <c r="G6" s="342"/>
      <c r="H6" s="342"/>
      <c r="I6" s="342"/>
      <c r="J6" s="342"/>
      <c r="K6" s="343"/>
      <c r="L6" s="344"/>
      <c r="M6" s="344"/>
      <c r="N6" s="344"/>
      <c r="O6" s="342"/>
      <c r="P6" s="342"/>
      <c r="Q6" s="342"/>
      <c r="R6" s="342"/>
      <c r="S6" s="343"/>
      <c r="T6" s="345"/>
      <c r="U6" s="344"/>
      <c r="V6" s="344"/>
      <c r="W6" s="342"/>
      <c r="X6" s="342"/>
      <c r="Y6" s="342"/>
      <c r="Z6" s="342"/>
      <c r="AA6" s="343"/>
      <c r="AB6" s="345"/>
      <c r="AC6" s="344"/>
      <c r="AD6" s="344"/>
      <c r="AE6" s="342"/>
      <c r="AF6" s="342"/>
      <c r="AG6" s="342"/>
      <c r="AH6" s="342"/>
      <c r="AI6" s="343"/>
      <c r="AJ6" s="345"/>
      <c r="AK6" s="66"/>
      <c r="AL6" s="66"/>
      <c r="AM6" s="66"/>
      <c r="AN6" s="66"/>
      <c r="AO6" s="66"/>
      <c r="AP6" s="66"/>
      <c r="AQ6" s="66"/>
      <c r="AR6" s="66"/>
      <c r="AS6" s="66"/>
      <c r="AT6" s="66"/>
    </row>
    <row r="7" spans="2:46" s="51" customFormat="1" ht="21.75" customHeight="1">
      <c r="B7" s="66"/>
      <c r="C7" s="66"/>
      <c r="D7" s="67"/>
      <c r="E7" s="342"/>
      <c r="F7" s="342"/>
      <c r="G7" s="342"/>
      <c r="H7" s="342"/>
      <c r="I7" s="342"/>
      <c r="J7" s="342"/>
      <c r="K7" s="343"/>
      <c r="L7" s="344"/>
      <c r="M7" s="344"/>
      <c r="N7" s="344"/>
      <c r="O7" s="342"/>
      <c r="P7" s="342"/>
      <c r="Q7" s="342"/>
      <c r="R7" s="342"/>
      <c r="S7" s="343"/>
      <c r="T7" s="345"/>
      <c r="U7" s="344"/>
      <c r="V7" s="344"/>
      <c r="W7" s="342"/>
      <c r="X7" s="342"/>
      <c r="Y7" s="342"/>
      <c r="Z7" s="342"/>
      <c r="AA7" s="343"/>
      <c r="AB7" s="345"/>
      <c r="AC7" s="344"/>
      <c r="AD7" s="344"/>
      <c r="AE7" s="342"/>
      <c r="AF7" s="342"/>
      <c r="AG7" s="342"/>
      <c r="AH7" s="342"/>
      <c r="AI7" s="343"/>
      <c r="AJ7" s="345"/>
      <c r="AK7" s="66"/>
      <c r="AL7" s="66"/>
      <c r="AM7" s="66"/>
      <c r="AN7" s="66"/>
      <c r="AO7" s="66"/>
      <c r="AP7" s="66"/>
      <c r="AQ7" s="66"/>
      <c r="AR7" s="66"/>
      <c r="AS7" s="66"/>
      <c r="AT7" s="66"/>
    </row>
    <row r="8" spans="2:46" s="51" customFormat="1" ht="21.75" customHeight="1" thickBot="1">
      <c r="B8" s="66"/>
      <c r="C8" s="66"/>
      <c r="D8" s="67"/>
      <c r="E8" s="342"/>
      <c r="F8" s="342"/>
      <c r="G8" s="342"/>
      <c r="H8" s="342"/>
      <c r="I8" s="342"/>
      <c r="J8" s="342"/>
      <c r="K8" s="343"/>
      <c r="L8" s="344"/>
      <c r="M8" s="344"/>
      <c r="N8" s="344"/>
      <c r="O8" s="342"/>
      <c r="P8" s="342"/>
      <c r="Q8" s="342"/>
      <c r="R8" s="342"/>
      <c r="S8" s="343"/>
      <c r="T8" s="345"/>
      <c r="U8" s="344"/>
      <c r="V8" s="344"/>
      <c r="W8" s="342"/>
      <c r="X8" s="342"/>
      <c r="Y8" s="342"/>
      <c r="Z8" s="342"/>
      <c r="AA8" s="343"/>
      <c r="AB8" s="345"/>
      <c r="AC8" s="344"/>
      <c r="AD8" s="344"/>
      <c r="AE8" s="342"/>
      <c r="AF8" s="342"/>
      <c r="AG8" s="342"/>
      <c r="AH8" s="342"/>
      <c r="AI8" s="343"/>
      <c r="AJ8" s="345"/>
      <c r="AK8" s="66"/>
      <c r="AL8" s="66"/>
      <c r="AM8" s="66"/>
      <c r="AN8" s="66"/>
      <c r="AO8" s="66"/>
      <c r="AP8" s="66"/>
      <c r="AQ8" s="66"/>
      <c r="AR8" s="66"/>
      <c r="AS8" s="66"/>
      <c r="AT8" s="66"/>
    </row>
    <row r="9" spans="2:45" s="69" customFormat="1" ht="33.75" customHeight="1" thickBot="1">
      <c r="B9" s="1331" t="s">
        <v>456</v>
      </c>
      <c r="C9" s="1331" t="s">
        <v>203</v>
      </c>
      <c r="D9" s="1331" t="s">
        <v>457</v>
      </c>
      <c r="E9" s="1334" t="s">
        <v>466</v>
      </c>
      <c r="F9" s="1335"/>
      <c r="G9" s="1335"/>
      <c r="H9" s="1335"/>
      <c r="I9" s="1335"/>
      <c r="J9" s="1335"/>
      <c r="K9" s="1336"/>
      <c r="L9" s="1337"/>
      <c r="M9" s="1338" t="s">
        <v>290</v>
      </c>
      <c r="N9" s="1339"/>
      <c r="O9" s="1339"/>
      <c r="P9" s="1339"/>
      <c r="Q9" s="1339"/>
      <c r="R9" s="1339"/>
      <c r="S9" s="1339"/>
      <c r="T9" s="1340"/>
      <c r="U9" s="1338" t="s">
        <v>218</v>
      </c>
      <c r="V9" s="1339"/>
      <c r="W9" s="1339"/>
      <c r="X9" s="1339"/>
      <c r="Y9" s="1339"/>
      <c r="Z9" s="1339"/>
      <c r="AA9" s="1339"/>
      <c r="AB9" s="1340"/>
      <c r="AC9" s="1338" t="s">
        <v>487</v>
      </c>
      <c r="AD9" s="1339"/>
      <c r="AE9" s="1339"/>
      <c r="AF9" s="1339"/>
      <c r="AG9" s="1339"/>
      <c r="AH9" s="1339"/>
      <c r="AI9" s="1339"/>
      <c r="AJ9" s="1340"/>
      <c r="AK9" s="1316" t="s">
        <v>512</v>
      </c>
      <c r="AL9" s="1317"/>
      <c r="AM9" s="1317"/>
      <c r="AN9" s="1317"/>
      <c r="AO9" s="1317"/>
      <c r="AP9" s="1317"/>
      <c r="AQ9" s="1317"/>
      <c r="AR9" s="1317"/>
      <c r="AS9" s="1318"/>
    </row>
    <row r="10" spans="2:45" s="69" customFormat="1" ht="41.25" customHeight="1" thickBot="1">
      <c r="B10" s="1332"/>
      <c r="C10" s="1332"/>
      <c r="D10" s="1332"/>
      <c r="E10" s="1329" t="s">
        <v>467</v>
      </c>
      <c r="F10" s="1312" t="s">
        <v>458</v>
      </c>
      <c r="G10" s="1314" t="s">
        <v>459</v>
      </c>
      <c r="H10" s="1315"/>
      <c r="I10" s="1314" t="s">
        <v>460</v>
      </c>
      <c r="J10" s="1315"/>
      <c r="K10" s="1329" t="s">
        <v>468</v>
      </c>
      <c r="L10" s="1329" t="s">
        <v>469</v>
      </c>
      <c r="M10" s="1312" t="s">
        <v>471</v>
      </c>
      <c r="N10" s="1312" t="s">
        <v>458</v>
      </c>
      <c r="O10" s="1314" t="s">
        <v>459</v>
      </c>
      <c r="P10" s="1315"/>
      <c r="Q10" s="1314" t="s">
        <v>460</v>
      </c>
      <c r="R10" s="1315"/>
      <c r="S10" s="1312" t="s">
        <v>472</v>
      </c>
      <c r="T10" s="1312" t="s">
        <v>470</v>
      </c>
      <c r="U10" s="1312" t="s">
        <v>494</v>
      </c>
      <c r="V10" s="1312" t="s">
        <v>458</v>
      </c>
      <c r="W10" s="1314" t="s">
        <v>459</v>
      </c>
      <c r="X10" s="1315"/>
      <c r="Y10" s="1314" t="s">
        <v>460</v>
      </c>
      <c r="Z10" s="1315"/>
      <c r="AA10" s="1312" t="s">
        <v>495</v>
      </c>
      <c r="AB10" s="1312" t="s">
        <v>470</v>
      </c>
      <c r="AC10" s="1312" t="s">
        <v>543</v>
      </c>
      <c r="AD10" s="1312" t="s">
        <v>458</v>
      </c>
      <c r="AE10" s="1314" t="s">
        <v>459</v>
      </c>
      <c r="AF10" s="1315"/>
      <c r="AG10" s="1314" t="s">
        <v>460</v>
      </c>
      <c r="AH10" s="1315"/>
      <c r="AI10" s="1312" t="s">
        <v>544</v>
      </c>
      <c r="AJ10" s="1312" t="s">
        <v>739</v>
      </c>
      <c r="AK10" s="1319" t="s">
        <v>728</v>
      </c>
      <c r="AL10" s="1319" t="s">
        <v>458</v>
      </c>
      <c r="AM10" s="1321" t="s">
        <v>459</v>
      </c>
      <c r="AN10" s="1322"/>
      <c r="AO10" s="1321" t="s">
        <v>460</v>
      </c>
      <c r="AP10" s="1322"/>
      <c r="AQ10" s="1319" t="s">
        <v>726</v>
      </c>
      <c r="AR10" s="1316" t="s">
        <v>727</v>
      </c>
      <c r="AS10" s="1318"/>
    </row>
    <row r="11" spans="2:45" s="69" customFormat="1" ht="46.5" customHeight="1" thickBot="1">
      <c r="B11" s="1333"/>
      <c r="C11" s="1333"/>
      <c r="D11" s="1333"/>
      <c r="E11" s="1330"/>
      <c r="F11" s="926"/>
      <c r="G11" s="346" t="s">
        <v>461</v>
      </c>
      <c r="H11" s="346" t="s">
        <v>462</v>
      </c>
      <c r="I11" s="346" t="s">
        <v>459</v>
      </c>
      <c r="J11" s="346" t="s">
        <v>463</v>
      </c>
      <c r="K11" s="1330"/>
      <c r="L11" s="1330"/>
      <c r="M11" s="1313"/>
      <c r="N11" s="1313"/>
      <c r="O11" s="346" t="s">
        <v>461</v>
      </c>
      <c r="P11" s="346" t="s">
        <v>462</v>
      </c>
      <c r="Q11" s="346" t="s">
        <v>459</v>
      </c>
      <c r="R11" s="346" t="s">
        <v>463</v>
      </c>
      <c r="S11" s="1313"/>
      <c r="T11" s="1313"/>
      <c r="U11" s="1313"/>
      <c r="V11" s="1313"/>
      <c r="W11" s="346" t="s">
        <v>461</v>
      </c>
      <c r="X11" s="346" t="s">
        <v>462</v>
      </c>
      <c r="Y11" s="346" t="s">
        <v>459</v>
      </c>
      <c r="Z11" s="346" t="s">
        <v>463</v>
      </c>
      <c r="AA11" s="1313"/>
      <c r="AB11" s="1313"/>
      <c r="AC11" s="1313"/>
      <c r="AD11" s="1313"/>
      <c r="AE11" s="346" t="s">
        <v>461</v>
      </c>
      <c r="AF11" s="346" t="s">
        <v>462</v>
      </c>
      <c r="AG11" s="346" t="s">
        <v>459</v>
      </c>
      <c r="AH11" s="346" t="s">
        <v>463</v>
      </c>
      <c r="AI11" s="1313"/>
      <c r="AJ11" s="1313"/>
      <c r="AK11" s="1320"/>
      <c r="AL11" s="1320"/>
      <c r="AM11" s="888" t="s">
        <v>461</v>
      </c>
      <c r="AN11" s="888" t="s">
        <v>462</v>
      </c>
      <c r="AO11" s="888" t="s">
        <v>459</v>
      </c>
      <c r="AP11" s="888" t="s">
        <v>463</v>
      </c>
      <c r="AQ11" s="1320"/>
      <c r="AR11" s="889" t="s">
        <v>464</v>
      </c>
      <c r="AS11" s="889" t="s">
        <v>465</v>
      </c>
    </row>
    <row r="12" spans="2:45" ht="29.25" customHeight="1">
      <c r="B12" s="901" t="s">
        <v>546</v>
      </c>
      <c r="C12" s="890" t="s">
        <v>473</v>
      </c>
      <c r="D12" s="500" t="s">
        <v>69</v>
      </c>
      <c r="E12" s="501">
        <v>1665</v>
      </c>
      <c r="F12" s="501">
        <v>0</v>
      </c>
      <c r="G12" s="502">
        <v>2115</v>
      </c>
      <c r="H12" s="502">
        <v>695</v>
      </c>
      <c r="I12" s="502">
        <v>0</v>
      </c>
      <c r="J12" s="502">
        <v>0</v>
      </c>
      <c r="K12" s="502">
        <f>(E12+F12+G12+H12+I12)-J12</f>
        <v>4475</v>
      </c>
      <c r="L12" s="502">
        <v>3900</v>
      </c>
      <c r="M12" s="501">
        <v>700</v>
      </c>
      <c r="N12" s="501">
        <v>0</v>
      </c>
      <c r="O12" s="502">
        <v>5550</v>
      </c>
      <c r="P12" s="502">
        <v>0</v>
      </c>
      <c r="Q12" s="502">
        <v>0</v>
      </c>
      <c r="R12" s="502">
        <v>0</v>
      </c>
      <c r="S12" s="502">
        <f>(M12+N12+O12+P12+Q12)-R12</f>
        <v>6250</v>
      </c>
      <c r="T12" s="501">
        <v>6198</v>
      </c>
      <c r="U12" s="501">
        <v>2503</v>
      </c>
      <c r="V12" s="501">
        <v>0</v>
      </c>
      <c r="W12" s="502"/>
      <c r="X12" s="502">
        <v>0</v>
      </c>
      <c r="Y12" s="502"/>
      <c r="Z12" s="502">
        <v>0</v>
      </c>
      <c r="AA12" s="502">
        <f>(U12+V12+W12+X12+Y12)-Z12</f>
        <v>2503</v>
      </c>
      <c r="AB12" s="501">
        <v>2435</v>
      </c>
      <c r="AC12" s="501">
        <v>2000</v>
      </c>
      <c r="AD12" s="501">
        <v>0</v>
      </c>
      <c r="AE12" s="502">
        <v>1148</v>
      </c>
      <c r="AF12" s="502"/>
      <c r="AG12" s="502">
        <v>523</v>
      </c>
      <c r="AH12" s="502">
        <v>23</v>
      </c>
      <c r="AI12" s="502">
        <f>(AC12+AD12+AE12+AF12+AG12)-AH12</f>
        <v>3648</v>
      </c>
      <c r="AJ12" s="501">
        <v>3530</v>
      </c>
      <c r="AK12" s="501">
        <v>4180</v>
      </c>
      <c r="AL12" s="501">
        <v>0</v>
      </c>
      <c r="AM12" s="502"/>
      <c r="AN12" s="502"/>
      <c r="AO12" s="502"/>
      <c r="AP12" s="502">
        <v>0</v>
      </c>
      <c r="AQ12" s="502">
        <f>(AK12+AL12+AM12+AN12+AO12)-AP12</f>
        <v>4180</v>
      </c>
      <c r="AR12" s="501">
        <v>316</v>
      </c>
      <c r="AS12" s="501">
        <v>4180</v>
      </c>
    </row>
    <row r="13" spans="2:45" ht="26.25" customHeight="1" thickBot="1">
      <c r="B13" s="902"/>
      <c r="C13" s="893"/>
      <c r="D13" s="503" t="s">
        <v>57</v>
      </c>
      <c r="E13" s="504">
        <v>1060</v>
      </c>
      <c r="F13" s="504">
        <v>0</v>
      </c>
      <c r="G13" s="508">
        <v>0</v>
      </c>
      <c r="H13" s="508">
        <v>0</v>
      </c>
      <c r="I13" s="508">
        <v>0</v>
      </c>
      <c r="J13" s="508">
        <v>0</v>
      </c>
      <c r="K13" s="505">
        <f>(E13+F13+G13+H13+I13)-J13</f>
        <v>1060</v>
      </c>
      <c r="L13" s="508">
        <v>867</v>
      </c>
      <c r="M13" s="504">
        <v>3000</v>
      </c>
      <c r="N13" s="504">
        <v>0</v>
      </c>
      <c r="O13" s="508">
        <v>0</v>
      </c>
      <c r="P13" s="508">
        <v>393</v>
      </c>
      <c r="Q13" s="508">
        <v>0</v>
      </c>
      <c r="R13" s="508">
        <v>0</v>
      </c>
      <c r="S13" s="505">
        <f>(M13+N13+O13+P13+Q13)-R13</f>
        <v>3393</v>
      </c>
      <c r="T13" s="504">
        <v>3240</v>
      </c>
      <c r="U13" s="504">
        <v>3150</v>
      </c>
      <c r="V13" s="504">
        <v>0</v>
      </c>
      <c r="W13" s="508">
        <v>0</v>
      </c>
      <c r="X13" s="508">
        <v>0</v>
      </c>
      <c r="Y13" s="508">
        <v>0</v>
      </c>
      <c r="Z13" s="508">
        <v>0</v>
      </c>
      <c r="AA13" s="505">
        <f>(U13+V13+W13+X13+Y13)-Z13</f>
        <v>3150</v>
      </c>
      <c r="AB13" s="504">
        <v>1149</v>
      </c>
      <c r="AC13" s="504">
        <v>2020</v>
      </c>
      <c r="AD13" s="504">
        <v>0</v>
      </c>
      <c r="AE13" s="508">
        <v>1060</v>
      </c>
      <c r="AF13" s="508">
        <v>0</v>
      </c>
      <c r="AG13" s="508">
        <v>0</v>
      </c>
      <c r="AH13" s="508">
        <v>0</v>
      </c>
      <c r="AI13" s="505">
        <f>(AC13+AD13+AE13+AF13+AG13)-AH13</f>
        <v>3080</v>
      </c>
      <c r="AJ13" s="504">
        <v>616</v>
      </c>
      <c r="AK13" s="504">
        <v>2120</v>
      </c>
      <c r="AL13" s="504">
        <v>0</v>
      </c>
      <c r="AM13" s="508">
        <v>0</v>
      </c>
      <c r="AN13" s="508">
        <v>0</v>
      </c>
      <c r="AO13" s="508">
        <v>0</v>
      </c>
      <c r="AP13" s="508">
        <v>0</v>
      </c>
      <c r="AQ13" s="505">
        <f>(AK13+AL13+AM13+AN13+AO13)-AP13</f>
        <v>2120</v>
      </c>
      <c r="AR13" s="504">
        <v>1914</v>
      </c>
      <c r="AS13" s="504">
        <v>2120</v>
      </c>
    </row>
    <row r="14" spans="2:45" ht="27" customHeight="1" thickBot="1">
      <c r="B14" s="819" t="s">
        <v>474</v>
      </c>
      <c r="C14" s="893"/>
      <c r="D14" s="503" t="s">
        <v>321</v>
      </c>
      <c r="E14" s="509" t="s">
        <v>475</v>
      </c>
      <c r="F14" s="509" t="s">
        <v>96</v>
      </c>
      <c r="G14" s="509" t="s">
        <v>96</v>
      </c>
      <c r="H14" s="509" t="s">
        <v>96</v>
      </c>
      <c r="I14" s="509" t="s">
        <v>96</v>
      </c>
      <c r="J14" s="509" t="s">
        <v>96</v>
      </c>
      <c r="K14" s="509" t="s">
        <v>475</v>
      </c>
      <c r="L14" s="509" t="s">
        <v>476</v>
      </c>
      <c r="M14" s="509" t="s">
        <v>478</v>
      </c>
      <c r="N14" s="509" t="s">
        <v>96</v>
      </c>
      <c r="O14" s="509" t="s">
        <v>96</v>
      </c>
      <c r="P14" s="509" t="s">
        <v>96</v>
      </c>
      <c r="Q14" s="509" t="s">
        <v>96</v>
      </c>
      <c r="R14" s="509" t="s">
        <v>96</v>
      </c>
      <c r="S14" s="509" t="s">
        <v>477</v>
      </c>
      <c r="T14" s="509" t="s">
        <v>479</v>
      </c>
      <c r="U14" s="509" t="s">
        <v>545</v>
      </c>
      <c r="V14" s="509" t="s">
        <v>96</v>
      </c>
      <c r="W14" s="509" t="s">
        <v>96</v>
      </c>
      <c r="X14" s="509" t="s">
        <v>96</v>
      </c>
      <c r="Y14" s="509" t="s">
        <v>96</v>
      </c>
      <c r="Z14" s="509" t="s">
        <v>96</v>
      </c>
      <c r="AA14" s="509" t="s">
        <v>480</v>
      </c>
      <c r="AB14" s="509" t="s">
        <v>493</v>
      </c>
      <c r="AC14" s="509" t="s">
        <v>545</v>
      </c>
      <c r="AD14" s="509" t="s">
        <v>96</v>
      </c>
      <c r="AE14" s="509" t="s">
        <v>96</v>
      </c>
      <c r="AF14" s="509" t="s">
        <v>96</v>
      </c>
      <c r="AG14" s="509" t="s">
        <v>96</v>
      </c>
      <c r="AH14" s="509" t="s">
        <v>96</v>
      </c>
      <c r="AI14" s="509" t="s">
        <v>545</v>
      </c>
      <c r="AJ14" s="509" t="s">
        <v>545</v>
      </c>
      <c r="AK14" s="509" t="s">
        <v>720</v>
      </c>
      <c r="AL14" s="509" t="s">
        <v>96</v>
      </c>
      <c r="AM14" s="509" t="s">
        <v>96</v>
      </c>
      <c r="AN14" s="509" t="s">
        <v>96</v>
      </c>
      <c r="AO14" s="509" t="s">
        <v>96</v>
      </c>
      <c r="AP14" s="509" t="s">
        <v>96</v>
      </c>
      <c r="AQ14" s="509" t="s">
        <v>720</v>
      </c>
      <c r="AR14" s="509" t="s">
        <v>96</v>
      </c>
      <c r="AS14" s="509" t="s">
        <v>720</v>
      </c>
    </row>
    <row r="15" spans="2:45" ht="27" customHeight="1" thickBot="1">
      <c r="B15" s="903"/>
      <c r="C15" s="900" t="s">
        <v>740</v>
      </c>
      <c r="D15" s="897" t="s">
        <v>69</v>
      </c>
      <c r="E15" s="898"/>
      <c r="F15" s="898"/>
      <c r="G15" s="899"/>
      <c r="H15" s="899"/>
      <c r="I15" s="899"/>
      <c r="J15" s="899"/>
      <c r="K15" s="505"/>
      <c r="L15" s="899"/>
      <c r="M15" s="898"/>
      <c r="N15" s="898"/>
      <c r="O15" s="899"/>
      <c r="P15" s="899"/>
      <c r="Q15" s="899"/>
      <c r="R15" s="899"/>
      <c r="S15" s="505"/>
      <c r="T15" s="898"/>
      <c r="U15" s="898"/>
      <c r="V15" s="898"/>
      <c r="W15" s="899"/>
      <c r="X15" s="899"/>
      <c r="Y15" s="899"/>
      <c r="Z15" s="899"/>
      <c r="AA15" s="505"/>
      <c r="AB15" s="898"/>
      <c r="AC15" s="898">
        <v>2500</v>
      </c>
      <c r="AD15" s="898"/>
      <c r="AE15" s="899"/>
      <c r="AF15" s="899">
        <v>92</v>
      </c>
      <c r="AG15" s="899"/>
      <c r="AH15" s="899">
        <v>950</v>
      </c>
      <c r="AI15" s="502">
        <f>(AC15+AD15+AE15+AF15+AG15)-AH15</f>
        <v>1642</v>
      </c>
      <c r="AJ15" s="501">
        <v>1619</v>
      </c>
      <c r="AK15" s="898">
        <v>2000</v>
      </c>
      <c r="AL15" s="898"/>
      <c r="AM15" s="899"/>
      <c r="AN15" s="899"/>
      <c r="AO15" s="899"/>
      <c r="AP15" s="899"/>
      <c r="AQ15" s="502">
        <f>(AK15+AL15+AM15+AN15+AO15)-AP15</f>
        <v>2000</v>
      </c>
      <c r="AR15" s="898">
        <v>233</v>
      </c>
      <c r="AS15" s="898">
        <v>2000</v>
      </c>
    </row>
    <row r="16" spans="2:45" ht="22.5" customHeight="1" thickBot="1">
      <c r="B16" s="1323"/>
      <c r="C16" s="1324"/>
      <c r="D16" s="511" t="s">
        <v>201</v>
      </c>
      <c r="E16" s="512" t="e">
        <f>SUM(#REF!)</f>
        <v>#REF!</v>
      </c>
      <c r="F16" s="512" t="e">
        <f>SUM(#REF!)</f>
        <v>#REF!</v>
      </c>
      <c r="G16" s="512" t="e">
        <f>SUM(#REF!)</f>
        <v>#REF!</v>
      </c>
      <c r="H16" s="512" t="e">
        <f>SUM(#REF!)</f>
        <v>#REF!</v>
      </c>
      <c r="I16" s="512" t="e">
        <f>SUM(#REF!)</f>
        <v>#REF!</v>
      </c>
      <c r="J16" s="512" t="e">
        <f>SUM(#REF!)</f>
        <v>#REF!</v>
      </c>
      <c r="K16" s="512" t="e">
        <f>SUM(#REF!)</f>
        <v>#REF!</v>
      </c>
      <c r="L16" s="512" t="e">
        <f>SUM(#REF!)</f>
        <v>#REF!</v>
      </c>
      <c r="M16" s="512" t="e">
        <f>SUM(#REF!)</f>
        <v>#REF!</v>
      </c>
      <c r="N16" s="512" t="e">
        <f>SUM(#REF!)</f>
        <v>#REF!</v>
      </c>
      <c r="O16" s="512" t="e">
        <f>SUM(#REF!)</f>
        <v>#REF!</v>
      </c>
      <c r="P16" s="512" t="e">
        <f>SUM(#REF!)</f>
        <v>#REF!</v>
      </c>
      <c r="Q16" s="512" t="e">
        <f>SUM(#REF!)</f>
        <v>#REF!</v>
      </c>
      <c r="R16" s="512" t="e">
        <f>SUM(#REF!)</f>
        <v>#REF!</v>
      </c>
      <c r="S16" s="512" t="e">
        <f>SUM(#REF!)</f>
        <v>#REF!</v>
      </c>
      <c r="T16" s="512" t="e">
        <f>SUM(#REF!)</f>
        <v>#REF!</v>
      </c>
      <c r="U16" s="512" t="e">
        <f>SUM(#REF!)</f>
        <v>#REF!</v>
      </c>
      <c r="V16" s="512" t="e">
        <f>SUM(#REF!)</f>
        <v>#REF!</v>
      </c>
      <c r="W16" s="512" t="e">
        <f>SUM(#REF!)</f>
        <v>#REF!</v>
      </c>
      <c r="X16" s="512" t="e">
        <f>SUM(#REF!)</f>
        <v>#REF!</v>
      </c>
      <c r="Y16" s="512" t="e">
        <f>SUM(#REF!)</f>
        <v>#REF!</v>
      </c>
      <c r="Z16" s="512" t="e">
        <f>SUM(#REF!)</f>
        <v>#REF!</v>
      </c>
      <c r="AA16" s="512" t="e">
        <f>SUM(#REF!)</f>
        <v>#REF!</v>
      </c>
      <c r="AB16" s="512" t="e">
        <f>SUM(#REF!)</f>
        <v>#REF!</v>
      </c>
      <c r="AC16" s="512">
        <f aca="true" t="shared" si="0" ref="AC16:AS16">AC12+AC13</f>
        <v>4020</v>
      </c>
      <c r="AD16" s="512">
        <f t="shared" si="0"/>
        <v>0</v>
      </c>
      <c r="AE16" s="512">
        <f t="shared" si="0"/>
        <v>2208</v>
      </c>
      <c r="AF16" s="512">
        <f t="shared" si="0"/>
        <v>0</v>
      </c>
      <c r="AG16" s="512">
        <f t="shared" si="0"/>
        <v>523</v>
      </c>
      <c r="AH16" s="512">
        <f t="shared" si="0"/>
        <v>23</v>
      </c>
      <c r="AI16" s="512">
        <f t="shared" si="0"/>
        <v>6728</v>
      </c>
      <c r="AJ16" s="512">
        <f t="shared" si="0"/>
        <v>4146</v>
      </c>
      <c r="AK16" s="512">
        <f t="shared" si="0"/>
        <v>6300</v>
      </c>
      <c r="AL16" s="512">
        <f t="shared" si="0"/>
        <v>0</v>
      </c>
      <c r="AM16" s="512">
        <f t="shared" si="0"/>
        <v>0</v>
      </c>
      <c r="AN16" s="512">
        <f t="shared" si="0"/>
        <v>0</v>
      </c>
      <c r="AO16" s="512">
        <f t="shared" si="0"/>
        <v>0</v>
      </c>
      <c r="AP16" s="512">
        <f t="shared" si="0"/>
        <v>0</v>
      </c>
      <c r="AQ16" s="512">
        <f t="shared" si="0"/>
        <v>6300</v>
      </c>
      <c r="AR16" s="512">
        <f t="shared" si="0"/>
        <v>2230</v>
      </c>
      <c r="AS16" s="512">
        <f t="shared" si="0"/>
        <v>6300</v>
      </c>
    </row>
    <row r="19" ht="12.75" customHeight="1"/>
    <row r="20" spans="2:36" ht="12.75" customHeight="1">
      <c r="B20" s="921" t="s">
        <v>725</v>
      </c>
      <c r="C20" s="921"/>
      <c r="D20" s="921"/>
      <c r="E20" s="921"/>
      <c r="F20" s="921"/>
      <c r="G20" s="921"/>
      <c r="H20" s="921"/>
      <c r="I20" s="921"/>
      <c r="J20" s="921"/>
      <c r="K20" s="921"/>
      <c r="L20" s="921"/>
      <c r="M20" s="921"/>
      <c r="N20" s="921"/>
      <c r="O20" s="921"/>
      <c r="P20" s="921"/>
      <c r="Q20" s="921"/>
      <c r="R20" s="921"/>
      <c r="S20" s="921"/>
      <c r="T20" s="921"/>
      <c r="U20" s="921"/>
      <c r="V20" s="921"/>
      <c r="W20" s="921"/>
      <c r="X20" s="921"/>
      <c r="Y20" s="921"/>
      <c r="Z20" s="921"/>
      <c r="AA20" s="921"/>
      <c r="AB20" s="921"/>
      <c r="AC20" s="921"/>
      <c r="AD20" s="921"/>
      <c r="AE20" s="921"/>
      <c r="AF20" s="921"/>
      <c r="AG20" s="921"/>
      <c r="AH20" s="921"/>
      <c r="AI20" s="921"/>
      <c r="AJ20" s="921"/>
    </row>
    <row r="21" ht="12.75" customHeight="1"/>
    <row r="22" spans="2:36" ht="12.75">
      <c r="B22" s="51" t="s">
        <v>481</v>
      </c>
      <c r="C22" s="51"/>
      <c r="D22" s="53"/>
      <c r="E22" s="51"/>
      <c r="F22" s="53"/>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row>
    <row r="23" spans="2:36" ht="19.5" customHeight="1" thickBot="1">
      <c r="B23" s="66" t="s">
        <v>199</v>
      </c>
      <c r="C23" s="66"/>
      <c r="D23" s="67"/>
      <c r="E23" s="342"/>
      <c r="F23" s="342"/>
      <c r="G23" s="342"/>
      <c r="H23" s="342"/>
      <c r="I23" s="342"/>
      <c r="J23" s="342"/>
      <c r="K23" s="343"/>
      <c r="L23" s="344"/>
      <c r="M23" s="344"/>
      <c r="N23" s="344"/>
      <c r="O23" s="342"/>
      <c r="P23" s="342"/>
      <c r="Q23" s="342"/>
      <c r="R23" s="342"/>
      <c r="S23" s="343"/>
      <c r="T23" s="345"/>
      <c r="U23" s="344"/>
      <c r="V23" s="344"/>
      <c r="W23" s="342"/>
      <c r="X23" s="342"/>
      <c r="Y23" s="342"/>
      <c r="Z23" s="342"/>
      <c r="AA23" s="343"/>
      <c r="AB23" s="345"/>
      <c r="AC23" s="344"/>
      <c r="AD23" s="344"/>
      <c r="AE23" s="342"/>
      <c r="AF23" s="342"/>
      <c r="AG23" s="342"/>
      <c r="AH23" s="342"/>
      <c r="AI23" s="343"/>
      <c r="AJ23" s="345"/>
    </row>
    <row r="24" spans="2:45" ht="24" customHeight="1" thickBot="1">
      <c r="B24" s="1331" t="s">
        <v>456</v>
      </c>
      <c r="C24" s="1331" t="s">
        <v>203</v>
      </c>
      <c r="D24" s="1331" t="s">
        <v>457</v>
      </c>
      <c r="E24" s="1334" t="s">
        <v>466</v>
      </c>
      <c r="F24" s="1335"/>
      <c r="G24" s="1335"/>
      <c r="H24" s="1335"/>
      <c r="I24" s="1335"/>
      <c r="J24" s="1335"/>
      <c r="K24" s="1336"/>
      <c r="L24" s="1337"/>
      <c r="M24" s="1334" t="s">
        <v>290</v>
      </c>
      <c r="N24" s="1335"/>
      <c r="O24" s="1335"/>
      <c r="P24" s="1335"/>
      <c r="Q24" s="1335"/>
      <c r="R24" s="1335"/>
      <c r="S24" s="1336"/>
      <c r="T24" s="1337"/>
      <c r="U24" s="1338" t="s">
        <v>218</v>
      </c>
      <c r="V24" s="1339"/>
      <c r="W24" s="1339"/>
      <c r="X24" s="1339"/>
      <c r="Y24" s="1339"/>
      <c r="Z24" s="1339"/>
      <c r="AA24" s="1339"/>
      <c r="AB24" s="1340"/>
      <c r="AC24" s="1338" t="s">
        <v>487</v>
      </c>
      <c r="AD24" s="1339"/>
      <c r="AE24" s="1339"/>
      <c r="AF24" s="1339"/>
      <c r="AG24" s="1339"/>
      <c r="AH24" s="1339"/>
      <c r="AI24" s="1339"/>
      <c r="AJ24" s="1340"/>
      <c r="AK24" s="1316" t="s">
        <v>512</v>
      </c>
      <c r="AL24" s="1317"/>
      <c r="AM24" s="1317"/>
      <c r="AN24" s="1317"/>
      <c r="AO24" s="1317"/>
      <c r="AP24" s="1317"/>
      <c r="AQ24" s="1317"/>
      <c r="AR24" s="1317"/>
      <c r="AS24" s="1318"/>
    </row>
    <row r="25" spans="2:45" ht="33" customHeight="1" thickBot="1">
      <c r="B25" s="1332"/>
      <c r="C25" s="1332"/>
      <c r="D25" s="1332"/>
      <c r="E25" s="1329" t="s">
        <v>467</v>
      </c>
      <c r="F25" s="1312" t="s">
        <v>458</v>
      </c>
      <c r="G25" s="1314" t="s">
        <v>459</v>
      </c>
      <c r="H25" s="1315"/>
      <c r="I25" s="1314" t="s">
        <v>460</v>
      </c>
      <c r="J25" s="1315"/>
      <c r="K25" s="1329" t="s">
        <v>468</v>
      </c>
      <c r="L25" s="1329" t="s">
        <v>469</v>
      </c>
      <c r="M25" s="1329" t="s">
        <v>471</v>
      </c>
      <c r="N25" s="1312" t="s">
        <v>458</v>
      </c>
      <c r="O25" s="1314" t="s">
        <v>459</v>
      </c>
      <c r="P25" s="1315"/>
      <c r="Q25" s="1314" t="s">
        <v>460</v>
      </c>
      <c r="R25" s="1315"/>
      <c r="S25" s="1329" t="s">
        <v>472</v>
      </c>
      <c r="T25" s="1312" t="s">
        <v>470</v>
      </c>
      <c r="U25" s="1312" t="s">
        <v>494</v>
      </c>
      <c r="V25" s="1312" t="s">
        <v>458</v>
      </c>
      <c r="W25" s="1314" t="s">
        <v>459</v>
      </c>
      <c r="X25" s="1315"/>
      <c r="Y25" s="1314" t="s">
        <v>460</v>
      </c>
      <c r="Z25" s="1315"/>
      <c r="AA25" s="1312" t="s">
        <v>495</v>
      </c>
      <c r="AB25" s="1312" t="s">
        <v>470</v>
      </c>
      <c r="AC25" s="1312" t="s">
        <v>543</v>
      </c>
      <c r="AD25" s="1312" t="s">
        <v>458</v>
      </c>
      <c r="AE25" s="1314" t="s">
        <v>459</v>
      </c>
      <c r="AF25" s="1315"/>
      <c r="AG25" s="1314" t="s">
        <v>460</v>
      </c>
      <c r="AH25" s="1315"/>
      <c r="AI25" s="1312" t="s">
        <v>544</v>
      </c>
      <c r="AJ25" s="1312" t="s">
        <v>739</v>
      </c>
      <c r="AK25" s="1319" t="s">
        <v>728</v>
      </c>
      <c r="AL25" s="1319" t="s">
        <v>458</v>
      </c>
      <c r="AM25" s="1321" t="s">
        <v>459</v>
      </c>
      <c r="AN25" s="1322"/>
      <c r="AO25" s="1321" t="s">
        <v>460</v>
      </c>
      <c r="AP25" s="1322"/>
      <c r="AQ25" s="1319" t="s">
        <v>544</v>
      </c>
      <c r="AR25" s="1316" t="s">
        <v>727</v>
      </c>
      <c r="AS25" s="1318"/>
    </row>
    <row r="26" spans="2:45" ht="39" thickBot="1">
      <c r="B26" s="1333"/>
      <c r="C26" s="1333"/>
      <c r="D26" s="1333"/>
      <c r="E26" s="1330"/>
      <c r="F26" s="926"/>
      <c r="G26" s="346" t="s">
        <v>461</v>
      </c>
      <c r="H26" s="346" t="s">
        <v>462</v>
      </c>
      <c r="I26" s="346" t="s">
        <v>459</v>
      </c>
      <c r="J26" s="346" t="s">
        <v>463</v>
      </c>
      <c r="K26" s="1330"/>
      <c r="L26" s="1330"/>
      <c r="M26" s="1330"/>
      <c r="N26" s="926"/>
      <c r="O26" s="346" t="s">
        <v>461</v>
      </c>
      <c r="P26" s="346" t="s">
        <v>462</v>
      </c>
      <c r="Q26" s="346" t="s">
        <v>459</v>
      </c>
      <c r="R26" s="346" t="s">
        <v>463</v>
      </c>
      <c r="S26" s="1330"/>
      <c r="T26" s="1313"/>
      <c r="U26" s="1313"/>
      <c r="V26" s="1313"/>
      <c r="W26" s="346" t="s">
        <v>461</v>
      </c>
      <c r="X26" s="346" t="s">
        <v>462</v>
      </c>
      <c r="Y26" s="346" t="s">
        <v>459</v>
      </c>
      <c r="Z26" s="346" t="s">
        <v>463</v>
      </c>
      <c r="AA26" s="1313"/>
      <c r="AB26" s="1313"/>
      <c r="AC26" s="1313"/>
      <c r="AD26" s="1313"/>
      <c r="AE26" s="346" t="s">
        <v>461</v>
      </c>
      <c r="AF26" s="346" t="s">
        <v>462</v>
      </c>
      <c r="AG26" s="346" t="s">
        <v>459</v>
      </c>
      <c r="AH26" s="346" t="s">
        <v>463</v>
      </c>
      <c r="AI26" s="1313"/>
      <c r="AJ26" s="1313"/>
      <c r="AK26" s="1320"/>
      <c r="AL26" s="1320"/>
      <c r="AM26" s="888" t="s">
        <v>461</v>
      </c>
      <c r="AN26" s="888" t="s">
        <v>462</v>
      </c>
      <c r="AO26" s="888" t="s">
        <v>459</v>
      </c>
      <c r="AP26" s="888" t="s">
        <v>463</v>
      </c>
      <c r="AQ26" s="1320"/>
      <c r="AR26" s="889" t="s">
        <v>464</v>
      </c>
      <c r="AS26" s="889" t="s">
        <v>465</v>
      </c>
    </row>
    <row r="27" spans="2:45" ht="38.25" customHeight="1" thickBot="1">
      <c r="B27" s="1325" t="s">
        <v>489</v>
      </c>
      <c r="C27" s="1327" t="s">
        <v>221</v>
      </c>
      <c r="D27" s="506" t="s">
        <v>69</v>
      </c>
      <c r="E27" s="510">
        <v>0</v>
      </c>
      <c r="F27" s="510">
        <v>0</v>
      </c>
      <c r="G27" s="510">
        <v>0</v>
      </c>
      <c r="H27" s="510">
        <v>0</v>
      </c>
      <c r="I27" s="510">
        <v>0</v>
      </c>
      <c r="J27" s="510">
        <v>0</v>
      </c>
      <c r="K27" s="510">
        <f>(E27+F27+G27+H27+I27)-J27</f>
        <v>0</v>
      </c>
      <c r="L27" s="510">
        <v>0</v>
      </c>
      <c r="M27" s="507">
        <v>0</v>
      </c>
      <c r="N27" s="510">
        <v>0</v>
      </c>
      <c r="O27" s="510">
        <v>0</v>
      </c>
      <c r="P27" s="510">
        <v>0</v>
      </c>
      <c r="Q27" s="510">
        <v>0</v>
      </c>
      <c r="R27" s="510">
        <v>0</v>
      </c>
      <c r="S27" s="510">
        <f>(M27+N27+O27+P27+Q27)-R27</f>
        <v>0</v>
      </c>
      <c r="T27" s="507">
        <v>0</v>
      </c>
      <c r="U27" s="507">
        <v>400</v>
      </c>
      <c r="V27" s="510">
        <v>0</v>
      </c>
      <c r="W27" s="510">
        <v>0</v>
      </c>
      <c r="X27" s="510">
        <v>0</v>
      </c>
      <c r="Y27" s="510">
        <v>0</v>
      </c>
      <c r="Z27" s="510">
        <v>49</v>
      </c>
      <c r="AA27" s="510">
        <f>(U27+V27+W27+X27+Y27)-Z27</f>
        <v>351</v>
      </c>
      <c r="AB27" s="507">
        <v>350</v>
      </c>
      <c r="AC27" s="507">
        <v>450</v>
      </c>
      <c r="AD27" s="510">
        <v>0</v>
      </c>
      <c r="AE27" s="510">
        <v>0</v>
      </c>
      <c r="AF27" s="510">
        <v>0</v>
      </c>
      <c r="AG27" s="510">
        <v>0</v>
      </c>
      <c r="AH27" s="510">
        <v>0</v>
      </c>
      <c r="AI27" s="510">
        <f>(AC27+AD27+AE27+AF27+AG27)-AH27</f>
        <v>450</v>
      </c>
      <c r="AJ27" s="507">
        <v>450</v>
      </c>
      <c r="AK27" s="507">
        <v>750</v>
      </c>
      <c r="AL27" s="510">
        <v>0</v>
      </c>
      <c r="AM27" s="510">
        <v>0</v>
      </c>
      <c r="AN27" s="510">
        <v>0</v>
      </c>
      <c r="AO27" s="510">
        <v>0</v>
      </c>
      <c r="AP27" s="510">
        <v>0</v>
      </c>
      <c r="AQ27" s="505">
        <f>(AK27+AL27+AM27+AN27+AO27)-AP27</f>
        <v>750</v>
      </c>
      <c r="AR27" s="507"/>
      <c r="AS27" s="507"/>
    </row>
    <row r="28" spans="2:45" ht="25.5" customHeight="1" thickBot="1">
      <c r="B28" s="1326"/>
      <c r="C28" s="1328"/>
      <c r="D28" s="496" t="s">
        <v>57</v>
      </c>
      <c r="E28" s="510">
        <v>0</v>
      </c>
      <c r="F28" s="510">
        <v>0</v>
      </c>
      <c r="G28" s="510">
        <v>0</v>
      </c>
      <c r="H28" s="510">
        <v>0</v>
      </c>
      <c r="I28" s="510">
        <v>0</v>
      </c>
      <c r="J28" s="510">
        <v>0</v>
      </c>
      <c r="K28" s="510">
        <f>(E28+F28+G28+H28+I28)-J28</f>
        <v>0</v>
      </c>
      <c r="L28" s="510">
        <v>0</v>
      </c>
      <c r="M28" s="507">
        <v>0</v>
      </c>
      <c r="N28" s="510">
        <v>0</v>
      </c>
      <c r="O28" s="510">
        <v>0</v>
      </c>
      <c r="P28" s="510">
        <v>0</v>
      </c>
      <c r="Q28" s="510">
        <v>0</v>
      </c>
      <c r="R28" s="510">
        <v>0</v>
      </c>
      <c r="S28" s="510">
        <f>(M28+N28+O28+P28+Q28)-R28</f>
        <v>0</v>
      </c>
      <c r="T28" s="507">
        <v>0</v>
      </c>
      <c r="U28" s="507">
        <v>0</v>
      </c>
      <c r="V28" s="510">
        <v>0</v>
      </c>
      <c r="W28" s="510">
        <v>0</v>
      </c>
      <c r="X28" s="510">
        <v>0</v>
      </c>
      <c r="Y28" s="510">
        <v>0</v>
      </c>
      <c r="Z28" s="510">
        <v>0</v>
      </c>
      <c r="AA28" s="510">
        <f>(U28+V28+W28+X28+Y28)-Z28</f>
        <v>0</v>
      </c>
      <c r="AB28" s="507">
        <v>0</v>
      </c>
      <c r="AC28" s="507">
        <v>0</v>
      </c>
      <c r="AD28" s="510">
        <v>0</v>
      </c>
      <c r="AE28" s="510">
        <v>0</v>
      </c>
      <c r="AF28" s="510">
        <v>0</v>
      </c>
      <c r="AG28" s="510">
        <v>0</v>
      </c>
      <c r="AH28" s="510">
        <v>0</v>
      </c>
      <c r="AI28" s="510">
        <f>(AC28+AD28+AE28+AF28+AG28)-AH28</f>
        <v>0</v>
      </c>
      <c r="AJ28" s="507">
        <v>0</v>
      </c>
      <c r="AK28" s="507">
        <v>0</v>
      </c>
      <c r="AL28" s="510">
        <v>0</v>
      </c>
      <c r="AM28" s="510">
        <v>0</v>
      </c>
      <c r="AN28" s="510">
        <v>0</v>
      </c>
      <c r="AO28" s="510">
        <v>0</v>
      </c>
      <c r="AP28" s="510">
        <v>0</v>
      </c>
      <c r="AQ28" s="510">
        <f>(AK28+AL28+AM28+AN28+AO28)-AP28</f>
        <v>0</v>
      </c>
      <c r="AR28" s="507">
        <v>0</v>
      </c>
      <c r="AS28" s="507">
        <v>0</v>
      </c>
    </row>
    <row r="29" spans="2:45" ht="19.5" customHeight="1" thickBot="1">
      <c r="B29" s="1323"/>
      <c r="C29" s="1324"/>
      <c r="D29" s="511" t="s">
        <v>201</v>
      </c>
      <c r="E29" s="512" t="e">
        <f>SUM(#REF!)</f>
        <v>#REF!</v>
      </c>
      <c r="F29" s="512" t="e">
        <f>SUM(#REF!)</f>
        <v>#REF!</v>
      </c>
      <c r="G29" s="512" t="e">
        <f>SUM(#REF!)</f>
        <v>#REF!</v>
      </c>
      <c r="H29" s="512" t="e">
        <f>SUM(#REF!)</f>
        <v>#REF!</v>
      </c>
      <c r="I29" s="512" t="e">
        <f>SUM(#REF!)</f>
        <v>#REF!</v>
      </c>
      <c r="J29" s="512" t="e">
        <f>SUM(#REF!)</f>
        <v>#REF!</v>
      </c>
      <c r="K29" s="512" t="e">
        <f>SUM(#REF!)</f>
        <v>#REF!</v>
      </c>
      <c r="L29" s="512" t="e">
        <f>SUM(#REF!)</f>
        <v>#REF!</v>
      </c>
      <c r="M29" s="512" t="e">
        <f>SUM(#REF!)</f>
        <v>#REF!</v>
      </c>
      <c r="N29" s="512" t="e">
        <f>SUM(#REF!)</f>
        <v>#REF!</v>
      </c>
      <c r="O29" s="512" t="e">
        <f>SUM(#REF!)</f>
        <v>#REF!</v>
      </c>
      <c r="P29" s="512" t="e">
        <f>SUM(#REF!)</f>
        <v>#REF!</v>
      </c>
      <c r="Q29" s="512" t="e">
        <f>SUM(#REF!)</f>
        <v>#REF!</v>
      </c>
      <c r="R29" s="512" t="e">
        <f>SUM(#REF!)</f>
        <v>#REF!</v>
      </c>
      <c r="S29" s="512" t="e">
        <f>SUM(#REF!)</f>
        <v>#REF!</v>
      </c>
      <c r="T29" s="512" t="e">
        <f>SUM(#REF!)</f>
        <v>#REF!</v>
      </c>
      <c r="U29" s="512" t="e">
        <f>SUM(#REF!)</f>
        <v>#REF!</v>
      </c>
      <c r="V29" s="512" t="e">
        <f>SUM(#REF!)</f>
        <v>#REF!</v>
      </c>
      <c r="W29" s="512" t="e">
        <f>SUM(#REF!)</f>
        <v>#REF!</v>
      </c>
      <c r="X29" s="512" t="e">
        <f>SUM(#REF!)</f>
        <v>#REF!</v>
      </c>
      <c r="Y29" s="512" t="e">
        <f>SUM(#REF!)</f>
        <v>#REF!</v>
      </c>
      <c r="Z29" s="512" t="e">
        <f>SUM(#REF!)</f>
        <v>#REF!</v>
      </c>
      <c r="AA29" s="512" t="e">
        <f>SUM(#REF!)</f>
        <v>#REF!</v>
      </c>
      <c r="AB29" s="512" t="e">
        <f>SUM(#REF!)</f>
        <v>#REF!</v>
      </c>
      <c r="AC29" s="512">
        <f>AC27+AC28</f>
        <v>450</v>
      </c>
      <c r="AD29" s="512">
        <f aca="true" t="shared" si="1" ref="AD29:AS29">AD27+AD28</f>
        <v>0</v>
      </c>
      <c r="AE29" s="512">
        <f t="shared" si="1"/>
        <v>0</v>
      </c>
      <c r="AF29" s="512">
        <f t="shared" si="1"/>
        <v>0</v>
      </c>
      <c r="AG29" s="512">
        <f t="shared" si="1"/>
        <v>0</v>
      </c>
      <c r="AH29" s="512">
        <f t="shared" si="1"/>
        <v>0</v>
      </c>
      <c r="AI29" s="512">
        <f t="shared" si="1"/>
        <v>450</v>
      </c>
      <c r="AJ29" s="512">
        <f t="shared" si="1"/>
        <v>450</v>
      </c>
      <c r="AK29" s="512">
        <f t="shared" si="1"/>
        <v>750</v>
      </c>
      <c r="AL29" s="512">
        <f t="shared" si="1"/>
        <v>0</v>
      </c>
      <c r="AM29" s="512">
        <f t="shared" si="1"/>
        <v>0</v>
      </c>
      <c r="AN29" s="512">
        <f t="shared" si="1"/>
        <v>0</v>
      </c>
      <c r="AO29" s="512">
        <f t="shared" si="1"/>
        <v>0</v>
      </c>
      <c r="AP29" s="512">
        <f t="shared" si="1"/>
        <v>0</v>
      </c>
      <c r="AQ29" s="512">
        <f t="shared" si="1"/>
        <v>750</v>
      </c>
      <c r="AR29" s="512">
        <f t="shared" si="1"/>
        <v>0</v>
      </c>
      <c r="AS29" s="512">
        <f t="shared" si="1"/>
        <v>0</v>
      </c>
    </row>
  </sheetData>
  <sheetProtection/>
  <mergeCells count="82">
    <mergeCell ref="U24:AB24"/>
    <mergeCell ref="AC24:AJ24"/>
    <mergeCell ref="E25:E26"/>
    <mergeCell ref="I25:J25"/>
    <mergeCell ref="K25:K26"/>
    <mergeCell ref="L25:L26"/>
    <mergeCell ref="M25:M26"/>
    <mergeCell ref="U25:U26"/>
    <mergeCell ref="AI25:AI26"/>
    <mergeCell ref="AB25:AB26"/>
    <mergeCell ref="AK25:AK26"/>
    <mergeCell ref="AL25:AL26"/>
    <mergeCell ref="AM25:AN25"/>
    <mergeCell ref="AO25:AP25"/>
    <mergeCell ref="AQ25:AQ26"/>
    <mergeCell ref="AR25:AS25"/>
    <mergeCell ref="B16:C16"/>
    <mergeCell ref="F25:F26"/>
    <mergeCell ref="G25:H25"/>
    <mergeCell ref="B20:AJ20"/>
    <mergeCell ref="B24:B26"/>
    <mergeCell ref="C24:C26"/>
    <mergeCell ref="D24:D26"/>
    <mergeCell ref="E24:L24"/>
    <mergeCell ref="AJ25:AJ26"/>
    <mergeCell ref="M24:T24"/>
    <mergeCell ref="Q10:R10"/>
    <mergeCell ref="S10:S11"/>
    <mergeCell ref="W10:X10"/>
    <mergeCell ref="N25:N26"/>
    <mergeCell ref="O25:P25"/>
    <mergeCell ref="Q25:R25"/>
    <mergeCell ref="T10:T11"/>
    <mergeCell ref="T25:T26"/>
    <mergeCell ref="U10:U11"/>
    <mergeCell ref="O10:P10"/>
    <mergeCell ref="AA10:AA11"/>
    <mergeCell ref="AE10:AF10"/>
    <mergeCell ref="B2:AJ2"/>
    <mergeCell ref="B9:B11"/>
    <mergeCell ref="E9:L9"/>
    <mergeCell ref="M9:T9"/>
    <mergeCell ref="U9:AB9"/>
    <mergeCell ref="AC9:AJ9"/>
    <mergeCell ref="E10:E11"/>
    <mergeCell ref="G10:H10"/>
    <mergeCell ref="I10:J10"/>
    <mergeCell ref="K10:K11"/>
    <mergeCell ref="C9:C11"/>
    <mergeCell ref="D9:D11"/>
    <mergeCell ref="F10:F11"/>
    <mergeCell ref="AC25:AC26"/>
    <mergeCell ref="L10:L11"/>
    <mergeCell ref="M10:M11"/>
    <mergeCell ref="N10:N11"/>
    <mergeCell ref="S25:S26"/>
    <mergeCell ref="B27:B28"/>
    <mergeCell ref="C27:C28"/>
    <mergeCell ref="V25:V26"/>
    <mergeCell ref="W25:X25"/>
    <mergeCell ref="Y25:Z25"/>
    <mergeCell ref="AA25:AA26"/>
    <mergeCell ref="B29:C29"/>
    <mergeCell ref="AD10:AD11"/>
    <mergeCell ref="AG10:AH10"/>
    <mergeCell ref="AI10:AI11"/>
    <mergeCell ref="V10:V11"/>
    <mergeCell ref="AB10:AB11"/>
    <mergeCell ref="AC10:AC11"/>
    <mergeCell ref="AD25:AD26"/>
    <mergeCell ref="Y10:Z10"/>
    <mergeCell ref="AE25:AF25"/>
    <mergeCell ref="AJ10:AJ11"/>
    <mergeCell ref="AG25:AH25"/>
    <mergeCell ref="AK9:AS9"/>
    <mergeCell ref="AK10:AK11"/>
    <mergeCell ref="AL10:AL11"/>
    <mergeCell ref="AM10:AN10"/>
    <mergeCell ref="AO10:AP10"/>
    <mergeCell ref="AQ10:AQ11"/>
    <mergeCell ref="AR10:AS10"/>
    <mergeCell ref="AK24:AS24"/>
  </mergeCells>
  <printOptions/>
  <pageMargins left="0.31496062992125984" right="0.31496062992125984" top="0.7480314960629921" bottom="0.7480314960629921" header="0.31496062992125984" footer="0.31496062992125984"/>
  <pageSetup horizontalDpi="600" verticalDpi="600" orientation="landscape" paperSize="9" scale="65" r:id="rId1"/>
</worksheet>
</file>

<file path=xl/worksheets/sheet16.xml><?xml version="1.0" encoding="utf-8"?>
<worksheet xmlns="http://schemas.openxmlformats.org/spreadsheetml/2006/main" xmlns:r="http://schemas.openxmlformats.org/officeDocument/2006/relationships">
  <sheetPr>
    <tabColor rgb="FFFFFF00"/>
  </sheetPr>
  <dimension ref="A2:N22"/>
  <sheetViews>
    <sheetView zoomScalePageLayoutView="0" workbookViewId="0" topLeftCell="A1">
      <selection activeCell="F19" sqref="F19"/>
    </sheetView>
  </sheetViews>
  <sheetFormatPr defaultColWidth="9.140625" defaultRowHeight="12.75"/>
  <cols>
    <col min="1" max="1" width="10.8515625" style="253" customWidth="1"/>
    <col min="2" max="2" width="5.57421875" style="253" customWidth="1"/>
    <col min="3" max="11" width="10.140625" style="253" customWidth="1"/>
    <col min="12" max="12" width="14.28125" style="253" customWidth="1"/>
    <col min="13" max="13" width="9.140625" style="253" hidden="1" customWidth="1"/>
    <col min="14" max="16384" width="9.140625" style="253" customWidth="1"/>
  </cols>
  <sheetData>
    <row r="1" ht="12.75" customHeight="1"/>
    <row r="2" spans="1:12" s="252" customFormat="1" ht="22.5" customHeight="1">
      <c r="A2" s="1346" t="s">
        <v>294</v>
      </c>
      <c r="B2" s="1346"/>
      <c r="C2" s="1347"/>
      <c r="D2" s="1347"/>
      <c r="E2" s="1347"/>
      <c r="F2" s="1347"/>
      <c r="G2" s="1347"/>
      <c r="H2" s="1347"/>
      <c r="I2" s="1347"/>
      <c r="J2" s="1347"/>
      <c r="K2" s="1347"/>
      <c r="L2" s="1347"/>
    </row>
    <row r="3" spans="12:14" ht="12.75" customHeight="1">
      <c r="L3" s="254"/>
      <c r="M3" s="254"/>
      <c r="N3" s="254"/>
    </row>
    <row r="4" spans="9:14" ht="12.75" customHeight="1" thickBot="1">
      <c r="I4" s="255"/>
      <c r="J4" s="255"/>
      <c r="K4" s="255"/>
      <c r="L4" s="256"/>
      <c r="M4" s="254"/>
      <c r="N4" s="254"/>
    </row>
    <row r="5" spans="1:12" ht="24.75" customHeight="1">
      <c r="A5" s="1348" t="s">
        <v>295</v>
      </c>
      <c r="B5" s="1349"/>
      <c r="C5" s="1349"/>
      <c r="D5" s="1350"/>
      <c r="E5" s="1351" t="s">
        <v>225</v>
      </c>
      <c r="F5" s="1352"/>
      <c r="G5" s="1352"/>
      <c r="H5" s="1352"/>
      <c r="I5" s="1352"/>
      <c r="J5" s="1352"/>
      <c r="K5" s="1352"/>
      <c r="L5" s="1353"/>
    </row>
    <row r="6" spans="1:12" ht="24.75" customHeight="1">
      <c r="A6" s="1354" t="s">
        <v>296</v>
      </c>
      <c r="B6" s="1355"/>
      <c r="C6" s="1355"/>
      <c r="D6" s="1356"/>
      <c r="E6" s="1343" t="s">
        <v>25</v>
      </c>
      <c r="F6" s="1344"/>
      <c r="G6" s="1344"/>
      <c r="H6" s="1344"/>
      <c r="I6" s="1344"/>
      <c r="J6" s="1344"/>
      <c r="K6" s="1344"/>
      <c r="L6" s="1345"/>
    </row>
    <row r="7" spans="1:12" ht="24.75" customHeight="1">
      <c r="A7" s="1357" t="s">
        <v>150</v>
      </c>
      <c r="B7" s="1358"/>
      <c r="C7" s="1358"/>
      <c r="D7" s="1359"/>
      <c r="E7" s="1360"/>
      <c r="F7" s="1361"/>
      <c r="G7" s="1361"/>
      <c r="H7" s="1361"/>
      <c r="I7" s="1361"/>
      <c r="J7" s="1361"/>
      <c r="K7" s="1361"/>
      <c r="L7" s="1362"/>
    </row>
    <row r="8" spans="1:12" ht="24.75" customHeight="1">
      <c r="A8" s="257"/>
      <c r="B8" s="1341" t="s">
        <v>151</v>
      </c>
      <c r="C8" s="1341"/>
      <c r="D8" s="1342"/>
      <c r="E8" s="1343" t="s">
        <v>234</v>
      </c>
      <c r="F8" s="1344"/>
      <c r="G8" s="1344"/>
      <c r="H8" s="1344"/>
      <c r="I8" s="1344"/>
      <c r="J8" s="1344"/>
      <c r="K8" s="1344"/>
      <c r="L8" s="1345"/>
    </row>
    <row r="9" spans="1:12" ht="24.75" customHeight="1">
      <c r="A9" s="257"/>
      <c r="B9" s="1341" t="s">
        <v>152</v>
      </c>
      <c r="C9" s="1341"/>
      <c r="D9" s="1342"/>
      <c r="E9" s="1343" t="s">
        <v>489</v>
      </c>
      <c r="F9" s="1344"/>
      <c r="G9" s="1344"/>
      <c r="H9" s="1344"/>
      <c r="I9" s="1344"/>
      <c r="J9" s="1344"/>
      <c r="K9" s="1344"/>
      <c r="L9" s="1345"/>
    </row>
    <row r="10" spans="1:12" ht="24.75" customHeight="1">
      <c r="A10" s="257" t="s">
        <v>297</v>
      </c>
      <c r="B10" s="1341" t="s">
        <v>153</v>
      </c>
      <c r="C10" s="1341"/>
      <c r="D10" s="1342"/>
      <c r="E10" s="1343" t="s">
        <v>298</v>
      </c>
      <c r="F10" s="1344"/>
      <c r="G10" s="1344"/>
      <c r="H10" s="1344"/>
      <c r="I10" s="1344"/>
      <c r="J10" s="1344"/>
      <c r="K10" s="1344"/>
      <c r="L10" s="1345"/>
    </row>
    <row r="11" spans="1:12" ht="24.75" customHeight="1">
      <c r="A11" s="257"/>
      <c r="B11" s="1341" t="s">
        <v>299</v>
      </c>
      <c r="C11" s="1341"/>
      <c r="D11" s="1342"/>
      <c r="E11" s="1343" t="s">
        <v>680</v>
      </c>
      <c r="F11" s="1344"/>
      <c r="G11" s="1344"/>
      <c r="H11" s="1344"/>
      <c r="I11" s="1344"/>
      <c r="J11" s="1344"/>
      <c r="K11" s="1344"/>
      <c r="L11" s="1345"/>
    </row>
    <row r="12" spans="1:12" ht="24.75" customHeight="1" thickBot="1">
      <c r="A12" s="269"/>
      <c r="B12" s="1378" t="s">
        <v>154</v>
      </c>
      <c r="C12" s="1378"/>
      <c r="D12" s="1379"/>
      <c r="E12" s="1380" t="s">
        <v>504</v>
      </c>
      <c r="F12" s="1381"/>
      <c r="G12" s="1381"/>
      <c r="H12" s="1381"/>
      <c r="I12" s="1381"/>
      <c r="J12" s="1381"/>
      <c r="K12" s="1381"/>
      <c r="L12" s="1382"/>
    </row>
    <row r="13" spans="1:12" ht="27.75" customHeight="1" thickBot="1">
      <c r="A13" s="1383" t="s">
        <v>300</v>
      </c>
      <c r="B13" s="1384"/>
      <c r="C13" s="1384"/>
      <c r="D13" s="1384"/>
      <c r="E13" s="1385" t="s">
        <v>301</v>
      </c>
      <c r="F13" s="929"/>
      <c r="G13" s="929"/>
      <c r="H13" s="929"/>
      <c r="I13" s="929"/>
      <c r="J13" s="929"/>
      <c r="K13" s="929"/>
      <c r="L13" s="930"/>
    </row>
    <row r="14" spans="1:12" ht="18" customHeight="1">
      <c r="A14" s="1386" t="s">
        <v>302</v>
      </c>
      <c r="B14" s="1387"/>
      <c r="C14" s="1363" t="s">
        <v>200</v>
      </c>
      <c r="D14" s="1364"/>
      <c r="E14" s="1363" t="s">
        <v>303</v>
      </c>
      <c r="F14" s="1364"/>
      <c r="G14" s="1363" t="s">
        <v>304</v>
      </c>
      <c r="H14" s="1364"/>
      <c r="I14" s="1363" t="s">
        <v>305</v>
      </c>
      <c r="J14" s="1369"/>
      <c r="K14" s="1364"/>
      <c r="L14" s="1371" t="s">
        <v>307</v>
      </c>
    </row>
    <row r="15" spans="1:12" ht="6" customHeight="1">
      <c r="A15" s="1374" t="s">
        <v>306</v>
      </c>
      <c r="B15" s="1375"/>
      <c r="C15" s="1365"/>
      <c r="D15" s="1366"/>
      <c r="E15" s="1365"/>
      <c r="F15" s="1366"/>
      <c r="G15" s="1365"/>
      <c r="H15" s="1366"/>
      <c r="I15" s="1365"/>
      <c r="J15" s="1370"/>
      <c r="K15" s="1366"/>
      <c r="L15" s="1182"/>
    </row>
    <row r="16" spans="1:12" ht="24" customHeight="1" thickBot="1">
      <c r="A16" s="1376"/>
      <c r="B16" s="1377"/>
      <c r="C16" s="258" t="s">
        <v>205</v>
      </c>
      <c r="D16" s="259" t="s">
        <v>201</v>
      </c>
      <c r="E16" s="258" t="s">
        <v>205</v>
      </c>
      <c r="F16" s="259" t="s">
        <v>201</v>
      </c>
      <c r="G16" s="258" t="s">
        <v>205</v>
      </c>
      <c r="H16" s="259" t="s">
        <v>201</v>
      </c>
      <c r="I16" s="258" t="s">
        <v>205</v>
      </c>
      <c r="J16" s="260" t="s">
        <v>455</v>
      </c>
      <c r="K16" s="259" t="s">
        <v>201</v>
      </c>
      <c r="L16" s="926"/>
    </row>
    <row r="17" spans="1:12" ht="24" customHeight="1">
      <c r="A17" s="1367">
        <v>2012</v>
      </c>
      <c r="B17" s="1368"/>
      <c r="C17" s="261"/>
      <c r="D17" s="262">
        <v>800</v>
      </c>
      <c r="E17" s="261"/>
      <c r="F17" s="262">
        <v>400</v>
      </c>
      <c r="G17" s="261"/>
      <c r="H17" s="262">
        <v>271</v>
      </c>
      <c r="I17" s="261"/>
      <c r="J17" s="263">
        <f>K17/0.806307287</f>
        <v>334.8599279123221</v>
      </c>
      <c r="K17" s="262">
        <v>270</v>
      </c>
      <c r="L17" s="264">
        <f>(K17/F17)*100</f>
        <v>67.5</v>
      </c>
    </row>
    <row r="18" spans="1:12" ht="24" customHeight="1">
      <c r="A18" s="1367">
        <v>2013</v>
      </c>
      <c r="B18" s="1368"/>
      <c r="C18" s="261"/>
      <c r="D18" s="262">
        <v>800</v>
      </c>
      <c r="E18" s="261"/>
      <c r="F18" s="262">
        <v>400</v>
      </c>
      <c r="G18" s="261"/>
      <c r="H18" s="262">
        <v>351</v>
      </c>
      <c r="I18" s="261"/>
      <c r="J18" s="263">
        <f>K18/0.867933298</f>
        <v>403.2567949708965</v>
      </c>
      <c r="K18" s="262">
        <v>350</v>
      </c>
      <c r="L18" s="264">
        <f>(K18/F18)*100</f>
        <v>87.5</v>
      </c>
    </row>
    <row r="19" spans="1:12" ht="24" customHeight="1" thickBot="1">
      <c r="A19" s="1367">
        <v>2014</v>
      </c>
      <c r="B19" s="1368"/>
      <c r="C19" s="261"/>
      <c r="D19" s="262">
        <v>1500</v>
      </c>
      <c r="E19" s="261"/>
      <c r="F19" s="262">
        <v>450</v>
      </c>
      <c r="G19" s="261"/>
      <c r="H19" s="262">
        <v>450</v>
      </c>
      <c r="I19" s="261"/>
      <c r="J19" s="263">
        <f>K19/'TABLO-13 DEFLATÖR'!J56</f>
        <v>479.2499999999999</v>
      </c>
      <c r="K19" s="262">
        <v>450</v>
      </c>
      <c r="L19" s="264">
        <f>(K19/F19)*100</f>
        <v>100</v>
      </c>
    </row>
    <row r="20" spans="1:12" ht="24" customHeight="1" thickBot="1">
      <c r="A20" s="1372"/>
      <c r="B20" s="1373"/>
      <c r="C20" s="265"/>
      <c r="D20" s="266"/>
      <c r="E20" s="265"/>
      <c r="F20" s="266"/>
      <c r="G20" s="265"/>
      <c r="H20" s="266"/>
      <c r="I20" s="267" t="s">
        <v>201</v>
      </c>
      <c r="J20" s="268">
        <f>J17+J18</f>
        <v>738.1167228832187</v>
      </c>
      <c r="K20" s="268">
        <f>K17+K18</f>
        <v>620</v>
      </c>
      <c r="L20" s="270"/>
    </row>
    <row r="21" ht="12.75" customHeight="1"/>
    <row r="22" ht="12.75" customHeight="1">
      <c r="A22" s="253" t="s">
        <v>729</v>
      </c>
    </row>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sheetData>
  <sheetProtection/>
  <mergeCells count="30">
    <mergeCell ref="A19:B19"/>
    <mergeCell ref="A20:B20"/>
    <mergeCell ref="A15:B16"/>
    <mergeCell ref="A17:B17"/>
    <mergeCell ref="B12:D12"/>
    <mergeCell ref="E12:L12"/>
    <mergeCell ref="A13:D13"/>
    <mergeCell ref="E13:L13"/>
    <mergeCell ref="A14:B14"/>
    <mergeCell ref="C14:D15"/>
    <mergeCell ref="E14:F15"/>
    <mergeCell ref="G14:H15"/>
    <mergeCell ref="A18:B18"/>
    <mergeCell ref="I14:K15"/>
    <mergeCell ref="L14:L16"/>
    <mergeCell ref="E8:L8"/>
    <mergeCell ref="B9:D9"/>
    <mergeCell ref="E9:L9"/>
    <mergeCell ref="B10:D10"/>
    <mergeCell ref="E10:L10"/>
    <mergeCell ref="B11:D11"/>
    <mergeCell ref="E11:L11"/>
    <mergeCell ref="B8:D8"/>
    <mergeCell ref="A2:L2"/>
    <mergeCell ref="A5:D5"/>
    <mergeCell ref="E5:L5"/>
    <mergeCell ref="A6:D6"/>
    <mergeCell ref="E6:L6"/>
    <mergeCell ref="A7:D7"/>
    <mergeCell ref="E7:L7"/>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sheetPr>
    <tabColor rgb="FFFFFF00"/>
  </sheetPr>
  <dimension ref="A2:H46"/>
  <sheetViews>
    <sheetView zoomScalePageLayoutView="0" workbookViewId="0" topLeftCell="A37">
      <selection activeCell="A67" sqref="A67"/>
    </sheetView>
  </sheetViews>
  <sheetFormatPr defaultColWidth="9.140625" defaultRowHeight="12.75"/>
  <cols>
    <col min="1" max="1" width="10.421875" style="276" customWidth="1"/>
    <col min="2" max="2" width="45.421875" style="276" customWidth="1"/>
    <col min="3" max="3" width="8.8515625" style="276" customWidth="1"/>
    <col min="4" max="4" width="9.57421875" style="276" customWidth="1"/>
    <col min="5" max="5" width="7.8515625" style="276" customWidth="1"/>
    <col min="6" max="6" width="9.00390625" style="276" customWidth="1"/>
    <col min="7" max="7" width="26.00390625" style="276" customWidth="1"/>
    <col min="8" max="16384" width="9.140625" style="276" customWidth="1"/>
  </cols>
  <sheetData>
    <row r="2" spans="1:7" s="273" customFormat="1" ht="22.5" customHeight="1">
      <c r="A2" s="1397" t="s">
        <v>308</v>
      </c>
      <c r="B2" s="1398"/>
      <c r="C2" s="1398"/>
      <c r="D2" s="1398"/>
      <c r="E2" s="1398"/>
      <c r="F2" s="1398"/>
      <c r="G2" s="1398"/>
    </row>
    <row r="3" spans="1:7" s="273" customFormat="1" ht="12.75" customHeight="1">
      <c r="A3" s="271"/>
      <c r="B3" s="272"/>
      <c r="C3" s="272"/>
      <c r="D3" s="272"/>
      <c r="E3" s="272"/>
      <c r="F3" s="272"/>
      <c r="G3" s="272"/>
    </row>
    <row r="4" spans="1:7" ht="19.5" customHeight="1">
      <c r="A4" s="274" t="s">
        <v>309</v>
      </c>
      <c r="B4" s="274" t="s">
        <v>310</v>
      </c>
      <c r="C4" s="274"/>
      <c r="D4" s="275"/>
      <c r="E4" s="275"/>
      <c r="F4" s="275"/>
      <c r="G4" s="599">
        <v>41821</v>
      </c>
    </row>
    <row r="5" spans="1:7" ht="19.5" customHeight="1" thickBot="1">
      <c r="A5" s="277" t="s">
        <v>311</v>
      </c>
      <c r="B5" s="277" t="s">
        <v>25</v>
      </c>
      <c r="C5" s="278"/>
      <c r="D5" s="275"/>
      <c r="E5" s="279"/>
      <c r="F5" s="279"/>
      <c r="G5" s="280" t="s">
        <v>512</v>
      </c>
    </row>
    <row r="6" spans="1:7" ht="19.5" customHeight="1" thickBot="1">
      <c r="A6" s="1391" t="s">
        <v>312</v>
      </c>
      <c r="B6" s="1391" t="s">
        <v>313</v>
      </c>
      <c r="C6" s="1400" t="s">
        <v>314</v>
      </c>
      <c r="D6" s="1401"/>
      <c r="E6" s="1400" t="s">
        <v>315</v>
      </c>
      <c r="F6" s="1401"/>
      <c r="G6" s="1391" t="s">
        <v>206</v>
      </c>
    </row>
    <row r="7" spans="1:7" ht="19.5" customHeight="1" thickBot="1">
      <c r="A7" s="1399"/>
      <c r="B7" s="1392"/>
      <c r="C7" s="388" t="s">
        <v>316</v>
      </c>
      <c r="D7" s="388" t="s">
        <v>317</v>
      </c>
      <c r="E7" s="388" t="s">
        <v>316</v>
      </c>
      <c r="F7" s="388" t="s">
        <v>207</v>
      </c>
      <c r="G7" s="1392"/>
    </row>
    <row r="8" spans="1:7" s="283" customFormat="1" ht="27" customHeight="1">
      <c r="A8" s="354" t="s">
        <v>318</v>
      </c>
      <c r="B8" s="355" t="s">
        <v>319</v>
      </c>
      <c r="C8" s="380">
        <v>3</v>
      </c>
      <c r="D8" s="354">
        <v>1990</v>
      </c>
      <c r="E8" s="380"/>
      <c r="F8" s="384"/>
      <c r="G8" s="356" t="s">
        <v>320</v>
      </c>
    </row>
    <row r="9" spans="1:7" s="283" customFormat="1" ht="27" customHeight="1">
      <c r="A9" s="354" t="s">
        <v>318</v>
      </c>
      <c r="B9" s="355" t="s">
        <v>319</v>
      </c>
      <c r="C9" s="380">
        <v>1</v>
      </c>
      <c r="D9" s="354">
        <v>1993</v>
      </c>
      <c r="E9" s="380"/>
      <c r="F9" s="355"/>
      <c r="G9" s="356" t="s">
        <v>320</v>
      </c>
    </row>
    <row r="10" spans="1:7" s="283" customFormat="1" ht="19.5" customHeight="1">
      <c r="A10" s="357" t="s">
        <v>318</v>
      </c>
      <c r="B10" s="358" t="s">
        <v>319</v>
      </c>
      <c r="C10" s="381">
        <v>8</v>
      </c>
      <c r="D10" s="385">
        <v>2007</v>
      </c>
      <c r="E10" s="381"/>
      <c r="F10" s="385"/>
      <c r="G10" s="359" t="s">
        <v>321</v>
      </c>
    </row>
    <row r="11" spans="1:7" s="283" customFormat="1" ht="19.5" customHeight="1">
      <c r="A11" s="357" t="s">
        <v>318</v>
      </c>
      <c r="B11" s="358" t="s">
        <v>319</v>
      </c>
      <c r="C11" s="381">
        <v>1</v>
      </c>
      <c r="D11" s="385">
        <v>2009</v>
      </c>
      <c r="E11" s="381"/>
      <c r="F11" s="385"/>
      <c r="G11" s="359" t="s">
        <v>321</v>
      </c>
    </row>
    <row r="12" spans="1:7" s="283" customFormat="1" ht="19.5" customHeight="1">
      <c r="A12" s="357" t="s">
        <v>318</v>
      </c>
      <c r="B12" s="358" t="s">
        <v>319</v>
      </c>
      <c r="C12" s="381">
        <v>3</v>
      </c>
      <c r="D12" s="385">
        <v>2010</v>
      </c>
      <c r="E12" s="381"/>
      <c r="F12" s="385"/>
      <c r="G12" s="359" t="s">
        <v>321</v>
      </c>
    </row>
    <row r="13" spans="1:7" s="283" customFormat="1" ht="19.5" customHeight="1" thickBot="1">
      <c r="A13" s="357" t="s">
        <v>318</v>
      </c>
      <c r="B13" s="358" t="s">
        <v>319</v>
      </c>
      <c r="C13" s="597">
        <v>1</v>
      </c>
      <c r="D13" s="598">
        <v>2013</v>
      </c>
      <c r="E13" s="597"/>
      <c r="F13" s="598"/>
      <c r="G13" s="359" t="s">
        <v>321</v>
      </c>
    </row>
    <row r="14" spans="1:7" s="283" customFormat="1" ht="21.75" customHeight="1" thickBot="1">
      <c r="A14" s="1393" t="s">
        <v>201</v>
      </c>
      <c r="B14" s="1394"/>
      <c r="C14" s="360">
        <f>SUM(C8:C13)</f>
        <v>17</v>
      </c>
      <c r="D14" s="361"/>
      <c r="E14" s="360"/>
      <c r="F14" s="361"/>
      <c r="G14" s="362"/>
    </row>
    <row r="15" spans="1:7" s="283" customFormat="1" ht="21.75" customHeight="1">
      <c r="A15" s="614"/>
      <c r="B15" s="615"/>
      <c r="C15" s="614"/>
      <c r="D15" s="616"/>
      <c r="E15" s="614"/>
      <c r="F15" s="616"/>
      <c r="G15" s="617"/>
    </row>
    <row r="16" spans="1:7" s="283" customFormat="1" ht="19.5" customHeight="1">
      <c r="A16" s="354" t="s">
        <v>322</v>
      </c>
      <c r="B16" s="355" t="s">
        <v>323</v>
      </c>
      <c r="C16" s="380">
        <v>2</v>
      </c>
      <c r="D16" s="354">
        <v>1999</v>
      </c>
      <c r="E16" s="380"/>
      <c r="F16" s="355"/>
      <c r="G16" s="363" t="s">
        <v>324</v>
      </c>
    </row>
    <row r="17" spans="1:7" s="283" customFormat="1" ht="19.5" customHeight="1">
      <c r="A17" s="364" t="s">
        <v>322</v>
      </c>
      <c r="B17" s="365" t="s">
        <v>323</v>
      </c>
      <c r="C17" s="382">
        <v>4</v>
      </c>
      <c r="D17" s="387">
        <v>2007</v>
      </c>
      <c r="E17" s="382"/>
      <c r="F17" s="386"/>
      <c r="G17" s="366" t="s">
        <v>321</v>
      </c>
    </row>
    <row r="18" spans="1:7" s="283" customFormat="1" ht="19.5" customHeight="1" thickBot="1">
      <c r="A18" s="364" t="s">
        <v>322</v>
      </c>
      <c r="B18" s="365" t="s">
        <v>323</v>
      </c>
      <c r="C18" s="382">
        <v>1</v>
      </c>
      <c r="D18" s="387">
        <v>2012</v>
      </c>
      <c r="E18" s="382"/>
      <c r="F18" s="386"/>
      <c r="G18" s="366" t="s">
        <v>321</v>
      </c>
    </row>
    <row r="19" spans="1:7" s="283" customFormat="1" ht="21.75" customHeight="1" thickBot="1">
      <c r="A19" s="1393" t="s">
        <v>201</v>
      </c>
      <c r="B19" s="1394" t="s">
        <v>201</v>
      </c>
      <c r="C19" s="360">
        <f>SUM(C16:C18)</f>
        <v>7</v>
      </c>
      <c r="D19" s="361"/>
      <c r="E19" s="360"/>
      <c r="F19" s="371"/>
      <c r="G19" s="362"/>
    </row>
    <row r="20" spans="1:7" s="283" customFormat="1" ht="27" customHeight="1">
      <c r="A20" s="367" t="s">
        <v>325</v>
      </c>
      <c r="B20" s="368" t="s">
        <v>326</v>
      </c>
      <c r="C20" s="383">
        <v>1</v>
      </c>
      <c r="D20" s="367">
        <v>1985</v>
      </c>
      <c r="E20" s="383"/>
      <c r="F20" s="368"/>
      <c r="G20" s="369" t="s">
        <v>327</v>
      </c>
    </row>
    <row r="21" spans="1:7" s="283" customFormat="1" ht="19.5" customHeight="1">
      <c r="A21" s="367" t="s">
        <v>325</v>
      </c>
      <c r="B21" s="368" t="s">
        <v>326</v>
      </c>
      <c r="C21" s="383">
        <v>1</v>
      </c>
      <c r="D21" s="367">
        <v>1997</v>
      </c>
      <c r="E21" s="383"/>
      <c r="F21" s="368"/>
      <c r="G21" s="370" t="s">
        <v>324</v>
      </c>
    </row>
    <row r="22" spans="1:7" s="283" customFormat="1" ht="19.5" customHeight="1" thickBot="1">
      <c r="A22" s="364" t="s">
        <v>325</v>
      </c>
      <c r="B22" s="365" t="s">
        <v>326</v>
      </c>
      <c r="C22" s="382">
        <v>2</v>
      </c>
      <c r="D22" s="387">
        <v>2007</v>
      </c>
      <c r="E22" s="382"/>
      <c r="F22" s="386"/>
      <c r="G22" s="366" t="s">
        <v>321</v>
      </c>
    </row>
    <row r="23" spans="1:7" s="283" customFormat="1" ht="21.75" customHeight="1" thickBot="1">
      <c r="A23" s="1393" t="s">
        <v>201</v>
      </c>
      <c r="B23" s="1394" t="s">
        <v>201</v>
      </c>
      <c r="C23" s="360">
        <f>SUM(C20:C22)</f>
        <v>4</v>
      </c>
      <c r="D23" s="361"/>
      <c r="E23" s="360"/>
      <c r="F23" s="371"/>
      <c r="G23" s="362"/>
    </row>
    <row r="24" spans="1:7" s="283" customFormat="1" ht="19.5" customHeight="1" thickBot="1">
      <c r="A24" s="364" t="s">
        <v>328</v>
      </c>
      <c r="B24" s="365" t="s">
        <v>329</v>
      </c>
      <c r="C24" s="382">
        <v>2</v>
      </c>
      <c r="D24" s="387">
        <v>2007</v>
      </c>
      <c r="E24" s="382"/>
      <c r="F24" s="386"/>
      <c r="G24" s="366" t="s">
        <v>321</v>
      </c>
    </row>
    <row r="25" spans="1:7" s="283" customFormat="1" ht="21.75" customHeight="1" thickBot="1">
      <c r="A25" s="1393" t="s">
        <v>201</v>
      </c>
      <c r="B25" s="1394" t="s">
        <v>201</v>
      </c>
      <c r="C25" s="360">
        <f>SUM(C24)</f>
        <v>2</v>
      </c>
      <c r="D25" s="361"/>
      <c r="E25" s="360"/>
      <c r="F25" s="371"/>
      <c r="G25" s="362"/>
    </row>
    <row r="26" spans="1:7" s="283" customFormat="1" ht="19.5" customHeight="1" thickBot="1">
      <c r="A26" s="367" t="s">
        <v>330</v>
      </c>
      <c r="B26" s="368" t="s">
        <v>331</v>
      </c>
      <c r="C26" s="383">
        <v>1</v>
      </c>
      <c r="D26" s="367">
        <v>1985</v>
      </c>
      <c r="E26" s="383"/>
      <c r="F26" s="368"/>
      <c r="G26" s="370" t="s">
        <v>324</v>
      </c>
    </row>
    <row r="27" spans="1:7" s="283" customFormat="1" ht="21.75" customHeight="1" thickBot="1">
      <c r="A27" s="1393" t="s">
        <v>201</v>
      </c>
      <c r="B27" s="1394" t="s">
        <v>201</v>
      </c>
      <c r="C27" s="360">
        <f>SUM(C26)</f>
        <v>1</v>
      </c>
      <c r="D27" s="361"/>
      <c r="E27" s="360"/>
      <c r="F27" s="371"/>
      <c r="G27" s="362"/>
    </row>
    <row r="28" spans="1:7" s="283" customFormat="1" ht="19.5" customHeight="1">
      <c r="A28" s="367" t="s">
        <v>332</v>
      </c>
      <c r="B28" s="368" t="s">
        <v>333</v>
      </c>
      <c r="C28" s="383">
        <v>1</v>
      </c>
      <c r="D28" s="367">
        <v>1999</v>
      </c>
      <c r="E28" s="383"/>
      <c r="F28" s="368"/>
      <c r="G28" s="370" t="s">
        <v>324</v>
      </c>
    </row>
    <row r="29" spans="1:7" s="283" customFormat="1" ht="19.5" customHeight="1" thickBot="1">
      <c r="A29" s="364" t="s">
        <v>332</v>
      </c>
      <c r="B29" s="365" t="s">
        <v>333</v>
      </c>
      <c r="C29" s="382">
        <v>4</v>
      </c>
      <c r="D29" s="387">
        <v>2007</v>
      </c>
      <c r="E29" s="382"/>
      <c r="F29" s="387"/>
      <c r="G29" s="366" t="s">
        <v>321</v>
      </c>
    </row>
    <row r="30" spans="1:7" s="283" customFormat="1" ht="21.75" customHeight="1" thickBot="1">
      <c r="A30" s="1393" t="s">
        <v>201</v>
      </c>
      <c r="B30" s="1394" t="s">
        <v>201</v>
      </c>
      <c r="C30" s="360">
        <f>SUM(C28:C29)</f>
        <v>5</v>
      </c>
      <c r="D30" s="361"/>
      <c r="E30" s="360"/>
      <c r="F30" s="361"/>
      <c r="G30" s="362"/>
    </row>
    <row r="31" spans="1:7" s="283" customFormat="1" ht="19.5" customHeight="1" thickBot="1">
      <c r="A31" s="367" t="s">
        <v>334</v>
      </c>
      <c r="B31" s="368" t="s">
        <v>335</v>
      </c>
      <c r="C31" s="383">
        <v>1</v>
      </c>
      <c r="D31" s="367">
        <v>1997</v>
      </c>
      <c r="E31" s="383"/>
      <c r="F31" s="368"/>
      <c r="G31" s="370" t="s">
        <v>324</v>
      </c>
    </row>
    <row r="32" spans="1:7" s="283" customFormat="1" ht="21.75" customHeight="1" thickBot="1">
      <c r="A32" s="1393" t="s">
        <v>201</v>
      </c>
      <c r="B32" s="1394" t="s">
        <v>201</v>
      </c>
      <c r="C32" s="360">
        <f>SUM(C31:C31)</f>
        <v>1</v>
      </c>
      <c r="D32" s="361"/>
      <c r="E32" s="360"/>
      <c r="F32" s="361"/>
      <c r="G32" s="362"/>
    </row>
    <row r="33" spans="1:7" s="283" customFormat="1" ht="19.5" customHeight="1" thickBot="1">
      <c r="A33" s="367"/>
      <c r="B33" s="368"/>
      <c r="C33" s="383"/>
      <c r="D33" s="367"/>
      <c r="E33" s="383"/>
      <c r="F33" s="368"/>
      <c r="G33" s="370"/>
    </row>
    <row r="34" spans="1:7" s="283" customFormat="1" ht="21.75" customHeight="1" thickBot="1">
      <c r="A34" s="1393" t="s">
        <v>201</v>
      </c>
      <c r="B34" s="1394" t="s">
        <v>201</v>
      </c>
      <c r="C34" s="360">
        <f>SUM(C33)</f>
        <v>0</v>
      </c>
      <c r="D34" s="361"/>
      <c r="E34" s="360"/>
      <c r="F34" s="371"/>
      <c r="G34" s="371"/>
    </row>
    <row r="35" spans="1:7" s="291" customFormat="1" ht="9.75" customHeight="1" thickBot="1">
      <c r="A35" s="372"/>
      <c r="B35" s="373"/>
      <c r="C35" s="374"/>
      <c r="D35" s="375"/>
      <c r="E35" s="375"/>
      <c r="F35" s="373"/>
      <c r="G35" s="376"/>
    </row>
    <row r="36" spans="1:7" s="283" customFormat="1" ht="24" customHeight="1" thickBot="1">
      <c r="A36" s="1395" t="s">
        <v>337</v>
      </c>
      <c r="B36" s="1396"/>
      <c r="C36" s="377">
        <f>C14+C19+C23+C25+C27+C30+C32+C34</f>
        <v>37</v>
      </c>
      <c r="D36" s="378"/>
      <c r="E36" s="377"/>
      <c r="F36" s="378"/>
      <c r="G36" s="379"/>
    </row>
    <row r="37" spans="1:7" s="291" customFormat="1" ht="9.75" customHeight="1" thickBot="1">
      <c r="A37" s="286"/>
      <c r="B37" s="287"/>
      <c r="C37" s="288"/>
      <c r="D37" s="289"/>
      <c r="E37" s="289"/>
      <c r="F37" s="287"/>
      <c r="G37" s="290"/>
    </row>
    <row r="38" spans="1:7" s="283" customFormat="1" ht="24.75" customHeight="1" thickBot="1">
      <c r="A38" s="1408" t="s">
        <v>338</v>
      </c>
      <c r="B38" s="1409"/>
      <c r="C38" s="1409"/>
      <c r="D38" s="1409"/>
      <c r="E38" s="1409"/>
      <c r="F38" s="1409"/>
      <c r="G38" s="1410"/>
    </row>
    <row r="39" spans="1:7" s="283" customFormat="1" ht="32.25" customHeight="1" thickBot="1">
      <c r="A39" s="347" t="s">
        <v>547</v>
      </c>
      <c r="B39" s="1405" t="s">
        <v>548</v>
      </c>
      <c r="C39" s="1406"/>
      <c r="D39" s="1407"/>
      <c r="E39" s="347"/>
      <c r="F39" s="348"/>
      <c r="G39" s="353" t="s">
        <v>484</v>
      </c>
    </row>
    <row r="40" spans="1:7" s="283" customFormat="1" ht="22.5" customHeight="1" thickBot="1">
      <c r="A40" s="1388" t="s">
        <v>339</v>
      </c>
      <c r="B40" s="1389"/>
      <c r="C40" s="1389"/>
      <c r="D40" s="1390"/>
      <c r="E40" s="349">
        <f>SUM(E39:E39)</f>
        <v>0</v>
      </c>
      <c r="F40" s="350"/>
      <c r="G40" s="351"/>
    </row>
    <row r="41" spans="1:7" s="291" customFormat="1" ht="9.75" customHeight="1" thickBot="1">
      <c r="A41" s="286"/>
      <c r="B41" s="287"/>
      <c r="C41" s="288"/>
      <c r="D41" s="289"/>
      <c r="E41" s="289"/>
      <c r="F41" s="287"/>
      <c r="G41" s="352"/>
    </row>
    <row r="42" spans="1:7" s="283" customFormat="1" ht="27.75" customHeight="1" thickBot="1">
      <c r="A42" s="1402" t="s">
        <v>26</v>
      </c>
      <c r="B42" s="1403"/>
      <c r="C42" s="292">
        <f>C36</f>
        <v>37</v>
      </c>
      <c r="D42" s="293"/>
      <c r="E42" s="294">
        <f>E40</f>
        <v>0</v>
      </c>
      <c r="F42" s="295">
        <f>F40</f>
        <v>0</v>
      </c>
      <c r="G42" s="296"/>
    </row>
    <row r="43" spans="1:7" ht="12.75" customHeight="1">
      <c r="A43" s="297"/>
      <c r="B43" s="298"/>
      <c r="C43" s="299"/>
      <c r="D43" s="297"/>
      <c r="E43" s="297"/>
      <c r="F43" s="300"/>
      <c r="G43" s="300"/>
    </row>
    <row r="44" spans="1:8" ht="32.25" customHeight="1">
      <c r="A44" s="1411" t="s">
        <v>485</v>
      </c>
      <c r="B44" s="1412"/>
      <c r="C44" s="1412"/>
      <c r="D44" s="1412"/>
      <c r="E44" s="1412"/>
      <c r="F44" s="1412"/>
      <c r="G44" s="1412"/>
      <c r="H44" s="301"/>
    </row>
    <row r="46" spans="1:7" ht="24" customHeight="1">
      <c r="A46" s="1404" t="s">
        <v>672</v>
      </c>
      <c r="B46" s="1404"/>
      <c r="C46" s="1404"/>
      <c r="D46" s="1404"/>
      <c r="E46" s="1404"/>
      <c r="F46" s="1404"/>
      <c r="G46" s="1404"/>
    </row>
  </sheetData>
  <sheetProtection/>
  <mergeCells count="21">
    <mergeCell ref="A46:G46"/>
    <mergeCell ref="B39:D39"/>
    <mergeCell ref="A14:B14"/>
    <mergeCell ref="A19:B19"/>
    <mergeCell ref="A23:B23"/>
    <mergeCell ref="A38:G38"/>
    <mergeCell ref="A44:G44"/>
    <mergeCell ref="A2:G2"/>
    <mergeCell ref="A6:A7"/>
    <mergeCell ref="B6:B7"/>
    <mergeCell ref="C6:D6"/>
    <mergeCell ref="E6:F6"/>
    <mergeCell ref="A42:B42"/>
    <mergeCell ref="A30:B30"/>
    <mergeCell ref="A32:B32"/>
    <mergeCell ref="A40:D40"/>
    <mergeCell ref="G6:G7"/>
    <mergeCell ref="A27:B27"/>
    <mergeCell ref="A25:B25"/>
    <mergeCell ref="A36:B36"/>
    <mergeCell ref="A34:B34"/>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18.xml><?xml version="1.0" encoding="utf-8"?>
<worksheet xmlns="http://schemas.openxmlformats.org/spreadsheetml/2006/main" xmlns:r="http://schemas.openxmlformats.org/officeDocument/2006/relationships">
  <dimension ref="B1:AC47"/>
  <sheetViews>
    <sheetView zoomScalePageLayoutView="0" workbookViewId="0" topLeftCell="A1">
      <selection activeCell="D21" sqref="D21"/>
    </sheetView>
  </sheetViews>
  <sheetFormatPr defaultColWidth="9.140625" defaultRowHeight="12.75"/>
  <cols>
    <col min="1" max="1" width="3.7109375" style="397" customWidth="1"/>
    <col min="2" max="2" width="13.28125" style="428" customWidth="1"/>
    <col min="3" max="3" width="2.140625" style="397" customWidth="1"/>
    <col min="4" max="4" width="77.28125" style="397" customWidth="1"/>
    <col min="5" max="5" width="2.421875" style="400" customWidth="1"/>
    <col min="6" max="6" width="26.8515625" style="400" customWidth="1"/>
    <col min="7" max="7" width="2.421875" style="400" customWidth="1"/>
    <col min="8" max="8" width="27.00390625" style="400" customWidth="1"/>
    <col min="9" max="9" width="2.421875" style="400" customWidth="1"/>
    <col min="10" max="10" width="26.421875" style="401" customWidth="1"/>
    <col min="11" max="14" width="9.140625" style="397" customWidth="1"/>
    <col min="15" max="15" width="11.57421875" style="397" bestFit="1" customWidth="1"/>
    <col min="16" max="16384" width="9.140625" style="397" customWidth="1"/>
  </cols>
  <sheetData>
    <row r="1" spans="2:4" ht="15">
      <c r="B1" s="398"/>
      <c r="C1" s="399"/>
      <c r="D1" s="399"/>
    </row>
    <row r="2" spans="2:10" s="402" customFormat="1" ht="18" customHeight="1">
      <c r="B2" s="1420" t="s">
        <v>681</v>
      </c>
      <c r="C2" s="1420"/>
      <c r="D2" s="1420"/>
      <c r="E2" s="403"/>
      <c r="F2" s="403"/>
      <c r="G2" s="403"/>
      <c r="H2" s="403"/>
      <c r="I2" s="403"/>
      <c r="J2" s="403"/>
    </row>
    <row r="3" spans="2:10" s="402" customFormat="1" ht="15">
      <c r="B3" s="404"/>
      <c r="C3" s="405"/>
      <c r="D3" s="405"/>
      <c r="E3" s="406"/>
      <c r="F3" s="407"/>
      <c r="G3" s="406"/>
      <c r="H3" s="407"/>
      <c r="I3" s="406"/>
      <c r="J3" s="408" t="s">
        <v>499</v>
      </c>
    </row>
    <row r="4" spans="2:10" s="402" customFormat="1" ht="16.5" customHeight="1">
      <c r="B4" s="1418" t="s">
        <v>340</v>
      </c>
      <c r="C4" s="409"/>
      <c r="D4" s="1418" t="s">
        <v>341</v>
      </c>
      <c r="E4" s="1416"/>
      <c r="F4" s="1417"/>
      <c r="G4" s="1416"/>
      <c r="H4" s="1417"/>
      <c r="I4" s="410"/>
      <c r="J4" s="410"/>
    </row>
    <row r="5" spans="2:15" s="411" customFormat="1" ht="15.75">
      <c r="B5" s="1419"/>
      <c r="C5" s="412"/>
      <c r="D5" s="1419"/>
      <c r="E5" s="413"/>
      <c r="F5" s="414">
        <v>2015</v>
      </c>
      <c r="G5" s="413"/>
      <c r="H5" s="415">
        <v>2016</v>
      </c>
      <c r="J5" s="415">
        <v>2017</v>
      </c>
      <c r="O5" s="715"/>
    </row>
    <row r="6" spans="2:10" ht="15.75">
      <c r="B6" s="419" t="s">
        <v>500</v>
      </c>
      <c r="C6" s="416"/>
      <c r="D6" s="420" t="s">
        <v>319</v>
      </c>
      <c r="E6" s="417"/>
      <c r="F6" s="417">
        <v>118000</v>
      </c>
      <c r="G6" s="417"/>
      <c r="H6" s="417">
        <v>124200</v>
      </c>
      <c r="I6" s="397"/>
      <c r="J6" s="417">
        <v>130000</v>
      </c>
    </row>
    <row r="7" spans="2:10" ht="15.75">
      <c r="B7" s="419" t="s">
        <v>501</v>
      </c>
      <c r="C7" s="416"/>
      <c r="D7" s="420" t="s">
        <v>319</v>
      </c>
      <c r="E7" s="417"/>
      <c r="F7" s="417">
        <v>130500</v>
      </c>
      <c r="G7" s="417"/>
      <c r="H7" s="417">
        <v>137500</v>
      </c>
      <c r="I7" s="397"/>
      <c r="J7" s="417">
        <v>143500</v>
      </c>
    </row>
    <row r="8" spans="2:10" ht="15.75">
      <c r="B8" s="419" t="s">
        <v>342</v>
      </c>
      <c r="C8" s="416"/>
      <c r="D8" s="420" t="s">
        <v>319</v>
      </c>
      <c r="E8" s="417"/>
      <c r="F8" s="417">
        <v>42600</v>
      </c>
      <c r="G8" s="417"/>
      <c r="H8" s="417">
        <v>44500</v>
      </c>
      <c r="I8" s="397"/>
      <c r="J8" s="417">
        <v>47000</v>
      </c>
    </row>
    <row r="9" spans="2:15" ht="15.75">
      <c r="B9" s="419" t="s">
        <v>343</v>
      </c>
      <c r="C9" s="416"/>
      <c r="D9" s="420" t="s">
        <v>344</v>
      </c>
      <c r="E9" s="417"/>
      <c r="F9" s="417">
        <v>44000</v>
      </c>
      <c r="G9" s="417"/>
      <c r="H9" s="417">
        <v>46500</v>
      </c>
      <c r="I9" s="397"/>
      <c r="J9" s="417">
        <v>48500</v>
      </c>
      <c r="O9" s="715"/>
    </row>
    <row r="10" spans="2:10" ht="15.75">
      <c r="B10" s="419" t="s">
        <v>345</v>
      </c>
      <c r="C10" s="416"/>
      <c r="D10" s="420" t="s">
        <v>346</v>
      </c>
      <c r="E10" s="417"/>
      <c r="F10" s="417">
        <v>75600</v>
      </c>
      <c r="G10" s="417"/>
      <c r="H10" s="417">
        <v>79500</v>
      </c>
      <c r="I10" s="397"/>
      <c r="J10" s="417">
        <v>83000</v>
      </c>
    </row>
    <row r="11" spans="2:10" ht="15.75">
      <c r="B11" s="419" t="s">
        <v>347</v>
      </c>
      <c r="C11" s="416"/>
      <c r="D11" s="420" t="s">
        <v>682</v>
      </c>
      <c r="E11" s="417"/>
      <c r="F11" s="417">
        <v>68600</v>
      </c>
      <c r="G11" s="417"/>
      <c r="H11" s="417">
        <v>72000</v>
      </c>
      <c r="I11" s="397"/>
      <c r="J11" s="417">
        <v>75500</v>
      </c>
    </row>
    <row r="12" spans="2:15" ht="15.75">
      <c r="B12" s="419" t="s">
        <v>348</v>
      </c>
      <c r="C12" s="416"/>
      <c r="D12" s="420" t="s">
        <v>349</v>
      </c>
      <c r="E12" s="417"/>
      <c r="F12" s="417">
        <v>100000</v>
      </c>
      <c r="G12" s="417"/>
      <c r="H12" s="417">
        <v>105500</v>
      </c>
      <c r="I12" s="397"/>
      <c r="J12" s="417">
        <v>110000</v>
      </c>
      <c r="O12" s="715"/>
    </row>
    <row r="13" spans="2:10" ht="15.75">
      <c r="B13" s="419" t="s">
        <v>350</v>
      </c>
      <c r="C13" s="416"/>
      <c r="D13" s="420" t="s">
        <v>502</v>
      </c>
      <c r="E13" s="417"/>
      <c r="F13" s="417">
        <v>60700</v>
      </c>
      <c r="G13" s="417"/>
      <c r="H13" s="417">
        <v>64000</v>
      </c>
      <c r="I13" s="397"/>
      <c r="J13" s="417">
        <v>67000</v>
      </c>
    </row>
    <row r="14" spans="2:10" ht="15.75">
      <c r="B14" s="419" t="s">
        <v>351</v>
      </c>
      <c r="C14" s="416"/>
      <c r="D14" s="420" t="s">
        <v>503</v>
      </c>
      <c r="E14" s="417"/>
      <c r="F14" s="417">
        <v>77000</v>
      </c>
      <c r="G14" s="417"/>
      <c r="H14" s="417">
        <v>81000</v>
      </c>
      <c r="I14" s="397"/>
      <c r="J14" s="417">
        <v>85000</v>
      </c>
    </row>
    <row r="15" spans="2:10" ht="15.75">
      <c r="B15" s="419" t="s">
        <v>352</v>
      </c>
      <c r="C15" s="416"/>
      <c r="D15" s="420" t="s">
        <v>329</v>
      </c>
      <c r="E15" s="417"/>
      <c r="F15" s="417">
        <v>59500</v>
      </c>
      <c r="G15" s="417"/>
      <c r="H15" s="417">
        <v>62500</v>
      </c>
      <c r="I15" s="397"/>
      <c r="J15" s="417">
        <v>65500</v>
      </c>
    </row>
    <row r="16" spans="2:10" ht="15.75">
      <c r="B16" s="419" t="s">
        <v>353</v>
      </c>
      <c r="C16" s="416"/>
      <c r="D16" s="420" t="s">
        <v>331</v>
      </c>
      <c r="E16" s="417"/>
      <c r="F16" s="417">
        <v>131500</v>
      </c>
      <c r="G16" s="417"/>
      <c r="H16" s="417">
        <v>138500</v>
      </c>
      <c r="I16" s="397"/>
      <c r="J16" s="417">
        <v>145000</v>
      </c>
    </row>
    <row r="17" spans="2:10" ht="15.75">
      <c r="B17" s="419" t="s">
        <v>354</v>
      </c>
      <c r="C17" s="416"/>
      <c r="D17" s="420" t="s">
        <v>333</v>
      </c>
      <c r="E17" s="417"/>
      <c r="F17" s="417">
        <v>206000</v>
      </c>
      <c r="G17" s="417"/>
      <c r="H17" s="417">
        <v>217000</v>
      </c>
      <c r="I17" s="397"/>
      <c r="J17" s="417">
        <v>227000</v>
      </c>
    </row>
    <row r="18" spans="2:10" ht="15.75">
      <c r="B18" s="419" t="s">
        <v>355</v>
      </c>
      <c r="C18" s="416"/>
      <c r="D18" s="420" t="s">
        <v>335</v>
      </c>
      <c r="E18" s="417"/>
      <c r="F18" s="417">
        <v>469500</v>
      </c>
      <c r="G18" s="417"/>
      <c r="H18" s="417">
        <v>494500</v>
      </c>
      <c r="I18" s="397"/>
      <c r="J18" s="417">
        <v>517000</v>
      </c>
    </row>
    <row r="19" spans="2:10" ht="15.75">
      <c r="B19" s="419" t="s">
        <v>356</v>
      </c>
      <c r="C19" s="416"/>
      <c r="D19" s="420" t="s">
        <v>357</v>
      </c>
      <c r="E19" s="417"/>
      <c r="F19" s="417">
        <v>77000</v>
      </c>
      <c r="G19" s="417"/>
      <c r="H19" s="417">
        <v>81000</v>
      </c>
      <c r="I19" s="397"/>
      <c r="J19" s="417">
        <v>85000</v>
      </c>
    </row>
    <row r="20" spans="2:10" ht="15.75">
      <c r="B20" s="419" t="s">
        <v>358</v>
      </c>
      <c r="C20" s="416"/>
      <c r="D20" s="420" t="s">
        <v>359</v>
      </c>
      <c r="E20" s="417"/>
      <c r="F20" s="417">
        <v>114000</v>
      </c>
      <c r="G20" s="417"/>
      <c r="H20" s="417">
        <v>120000</v>
      </c>
      <c r="I20" s="397"/>
      <c r="J20" s="417">
        <v>125500</v>
      </c>
    </row>
    <row r="21" spans="2:10" ht="15.75">
      <c r="B21" s="419" t="s">
        <v>360</v>
      </c>
      <c r="C21" s="416"/>
      <c r="D21" s="420" t="s">
        <v>361</v>
      </c>
      <c r="E21" s="417"/>
      <c r="F21" s="417">
        <v>138500</v>
      </c>
      <c r="G21" s="417"/>
      <c r="H21" s="417">
        <v>145500</v>
      </c>
      <c r="I21" s="397"/>
      <c r="J21" s="417">
        <v>152500</v>
      </c>
    </row>
    <row r="22" spans="2:10" ht="15.75">
      <c r="B22" s="419" t="s">
        <v>362</v>
      </c>
      <c r="C22" s="416"/>
      <c r="D22" s="420" t="s">
        <v>336</v>
      </c>
      <c r="E22" s="417"/>
      <c r="F22" s="417">
        <v>139000</v>
      </c>
      <c r="G22" s="417"/>
      <c r="H22" s="417">
        <v>146500</v>
      </c>
      <c r="I22" s="397"/>
      <c r="J22" s="417">
        <v>153000</v>
      </c>
    </row>
    <row r="23" spans="2:10" ht="15.75">
      <c r="B23" s="419" t="s">
        <v>363</v>
      </c>
      <c r="C23" s="416"/>
      <c r="D23" s="420" t="s">
        <v>364</v>
      </c>
      <c r="E23" s="417"/>
      <c r="F23" s="417">
        <v>173500</v>
      </c>
      <c r="G23" s="417"/>
      <c r="H23" s="417">
        <v>182500</v>
      </c>
      <c r="I23" s="397"/>
      <c r="J23" s="417">
        <v>191000</v>
      </c>
    </row>
    <row r="24" spans="2:10" ht="15.75">
      <c r="B24" s="419" t="s">
        <v>365</v>
      </c>
      <c r="C24" s="416"/>
      <c r="D24" s="420" t="s">
        <v>366</v>
      </c>
      <c r="E24" s="417"/>
      <c r="F24" s="417">
        <v>60700</v>
      </c>
      <c r="G24" s="417"/>
      <c r="H24" s="417">
        <v>64000</v>
      </c>
      <c r="I24" s="397"/>
      <c r="J24" s="417">
        <v>66500</v>
      </c>
    </row>
    <row r="25" spans="2:10" ht="15.75">
      <c r="B25" s="419" t="s">
        <v>367</v>
      </c>
      <c r="C25" s="416"/>
      <c r="D25" s="420" t="s">
        <v>368</v>
      </c>
      <c r="E25" s="417"/>
      <c r="F25" s="417">
        <v>8800</v>
      </c>
      <c r="G25" s="417"/>
      <c r="H25" s="417">
        <v>9300</v>
      </c>
      <c r="I25" s="397"/>
      <c r="J25" s="417">
        <v>9600</v>
      </c>
    </row>
    <row r="26" spans="2:10" ht="15.75">
      <c r="B26" s="419" t="s">
        <v>369</v>
      </c>
      <c r="C26" s="416"/>
      <c r="D26" s="420" t="s">
        <v>370</v>
      </c>
      <c r="E26" s="417"/>
      <c r="F26" s="417">
        <v>22000</v>
      </c>
      <c r="G26" s="417"/>
      <c r="H26" s="417">
        <v>23200</v>
      </c>
      <c r="I26" s="397"/>
      <c r="J26" s="417">
        <v>24300</v>
      </c>
    </row>
    <row r="27" spans="2:10" ht="15.75">
      <c r="B27" s="419" t="s">
        <v>371</v>
      </c>
      <c r="C27" s="416"/>
      <c r="D27" s="420" t="s">
        <v>372</v>
      </c>
      <c r="E27" s="417"/>
      <c r="F27" s="417">
        <v>2000</v>
      </c>
      <c r="G27" s="417"/>
      <c r="H27" s="417">
        <v>2100</v>
      </c>
      <c r="I27" s="397"/>
      <c r="J27" s="417">
        <v>2200</v>
      </c>
    </row>
    <row r="28" spans="2:10" ht="15.75">
      <c r="B28" s="419" t="s">
        <v>373</v>
      </c>
      <c r="C28" s="416"/>
      <c r="D28" s="420" t="s">
        <v>374</v>
      </c>
      <c r="E28" s="418"/>
      <c r="F28" s="417"/>
      <c r="G28" s="418"/>
      <c r="H28" s="417">
        <v>0</v>
      </c>
      <c r="I28" s="418"/>
      <c r="J28" s="417"/>
    </row>
    <row r="29" spans="2:10" ht="15.75">
      <c r="B29" s="419" t="s">
        <v>375</v>
      </c>
      <c r="C29" s="416"/>
      <c r="D29" s="420" t="s">
        <v>376</v>
      </c>
      <c r="E29" s="418"/>
      <c r="F29" s="417"/>
      <c r="G29" s="418"/>
      <c r="H29" s="417">
        <f>F29*1.05</f>
        <v>0</v>
      </c>
      <c r="I29" s="418"/>
      <c r="J29" s="417"/>
    </row>
    <row r="30" spans="2:10" ht="15.75">
      <c r="B30" s="419" t="s">
        <v>377</v>
      </c>
      <c r="C30" s="416"/>
      <c r="D30" s="420" t="s">
        <v>378</v>
      </c>
      <c r="E30" s="418"/>
      <c r="F30" s="716"/>
      <c r="G30" s="418"/>
      <c r="H30" s="417"/>
      <c r="I30" s="418"/>
      <c r="J30" s="417"/>
    </row>
    <row r="31" spans="2:10" ht="15.75">
      <c r="B31" s="717"/>
      <c r="C31" s="718"/>
      <c r="D31" s="718"/>
      <c r="E31" s="421"/>
      <c r="F31" s="719"/>
      <c r="G31" s="421"/>
      <c r="H31" s="421"/>
      <c r="I31" s="421"/>
      <c r="J31" s="422"/>
    </row>
    <row r="32" spans="2:10" s="720" customFormat="1" ht="15.75">
      <c r="B32" s="716" t="s">
        <v>683</v>
      </c>
      <c r="C32" s="721"/>
      <c r="D32" s="716"/>
      <c r="E32" s="722"/>
      <c r="F32" s="716"/>
      <c r="G32" s="723"/>
      <c r="H32" s="724"/>
      <c r="I32" s="724"/>
      <c r="J32" s="724"/>
    </row>
    <row r="33" spans="2:10" s="720" customFormat="1" ht="18" customHeight="1">
      <c r="B33" s="725" t="s">
        <v>684</v>
      </c>
      <c r="C33" s="726"/>
      <c r="D33" s="725"/>
      <c r="E33" s="727"/>
      <c r="F33" s="725"/>
      <c r="G33" s="724"/>
      <c r="H33" s="724"/>
      <c r="I33" s="724"/>
      <c r="J33" s="724"/>
    </row>
    <row r="34" spans="2:10" s="720" customFormat="1" ht="18" customHeight="1">
      <c r="B34" s="1421" t="s">
        <v>685</v>
      </c>
      <c r="C34" s="1421"/>
      <c r="D34" s="1421"/>
      <c r="E34" s="1421"/>
      <c r="F34" s="1421"/>
      <c r="G34" s="1421"/>
      <c r="H34" s="1421"/>
      <c r="I34" s="724"/>
      <c r="J34" s="724"/>
    </row>
    <row r="35" spans="2:10" s="720" customFormat="1" ht="18" customHeight="1">
      <c r="B35" s="1413" t="s">
        <v>379</v>
      </c>
      <c r="C35" s="1413"/>
      <c r="D35" s="1413"/>
      <c r="E35" s="1413"/>
      <c r="F35" s="1413"/>
      <c r="G35" s="1413"/>
      <c r="H35" s="1413"/>
      <c r="I35" s="1413"/>
      <c r="J35" s="724"/>
    </row>
    <row r="36" spans="2:10" s="720" customFormat="1" ht="18" customHeight="1">
      <c r="B36" s="1413" t="s">
        <v>686</v>
      </c>
      <c r="C36" s="1413"/>
      <c r="D36" s="1413"/>
      <c r="E36" s="1413"/>
      <c r="F36" s="1413"/>
      <c r="G36" s="1413"/>
      <c r="H36" s="1413"/>
      <c r="I36" s="1413"/>
      <c r="J36" s="724"/>
    </row>
    <row r="37" spans="2:10" s="720" customFormat="1" ht="18" customHeight="1">
      <c r="B37" s="1413" t="s">
        <v>380</v>
      </c>
      <c r="C37" s="1413"/>
      <c r="D37" s="1413"/>
      <c r="E37" s="1413"/>
      <c r="F37" s="1413"/>
      <c r="G37" s="1413"/>
      <c r="H37" s="1413"/>
      <c r="I37" s="1413"/>
      <c r="J37" s="724"/>
    </row>
    <row r="38" spans="2:29" s="720" customFormat="1" ht="18.75">
      <c r="B38" s="1413" t="s">
        <v>687</v>
      </c>
      <c r="C38" s="1413"/>
      <c r="D38" s="1413"/>
      <c r="E38" s="1413"/>
      <c r="F38" s="1413"/>
      <c r="G38" s="1413"/>
      <c r="H38" s="1413"/>
      <c r="I38" s="1413"/>
      <c r="J38" s="728"/>
      <c r="K38" s="729"/>
      <c r="L38" s="729"/>
      <c r="M38" s="729"/>
      <c r="N38" s="729"/>
      <c r="O38" s="729"/>
      <c r="P38" s="729"/>
      <c r="Q38" s="730"/>
      <c r="R38" s="730"/>
      <c r="S38" s="730"/>
      <c r="T38" s="730"/>
      <c r="U38" s="730"/>
      <c r="V38" s="731"/>
      <c r="W38" s="731"/>
      <c r="X38" s="731"/>
      <c r="Y38" s="731"/>
      <c r="Z38" s="731"/>
      <c r="AA38" s="731"/>
      <c r="AB38" s="731"/>
      <c r="AC38" s="731"/>
    </row>
    <row r="39" spans="2:10" s="720" customFormat="1" ht="15.75">
      <c r="B39" s="1414" t="s">
        <v>688</v>
      </c>
      <c r="C39" s="1414"/>
      <c r="D39" s="1414"/>
      <c r="E39" s="1414"/>
      <c r="F39" s="1414"/>
      <c r="G39" s="1414"/>
      <c r="H39" s="1414"/>
      <c r="I39" s="1414"/>
      <c r="J39" s="724"/>
    </row>
    <row r="40" spans="2:10" s="720" customFormat="1" ht="15.75">
      <c r="B40" s="724"/>
      <c r="C40" s="724"/>
      <c r="D40" s="724"/>
      <c r="E40" s="724"/>
      <c r="F40" s="724"/>
      <c r="G40" s="724"/>
      <c r="H40" s="724"/>
      <c r="I40" s="724"/>
      <c r="J40" s="724"/>
    </row>
    <row r="41" spans="2:4" ht="15.75">
      <c r="B41" s="423"/>
      <c r="C41" s="424"/>
      <c r="D41" s="425"/>
    </row>
    <row r="42" spans="2:4" ht="15.75">
      <c r="B42" s="423"/>
      <c r="C42" s="424"/>
      <c r="D42" s="425"/>
    </row>
    <row r="43" spans="2:4" ht="15.75">
      <c r="B43" s="426"/>
      <c r="C43" s="424"/>
      <c r="D43" s="425"/>
    </row>
    <row r="44" spans="2:4" ht="15.75">
      <c r="B44" s="427"/>
      <c r="C44" s="424"/>
      <c r="D44" s="399"/>
    </row>
    <row r="45" ht="15.75">
      <c r="B45" s="427"/>
    </row>
    <row r="46" ht="15.75">
      <c r="B46" s="427"/>
    </row>
    <row r="47" spans="2:10" ht="30.75" customHeight="1">
      <c r="B47" s="1415"/>
      <c r="C47" s="1415"/>
      <c r="D47" s="1415"/>
      <c r="E47" s="1415"/>
      <c r="F47" s="1415"/>
      <c r="G47" s="1415"/>
      <c r="H47" s="1415"/>
      <c r="I47" s="1415"/>
      <c r="J47" s="1415"/>
    </row>
  </sheetData>
  <sheetProtection/>
  <mergeCells count="11">
    <mergeCell ref="B2:D2"/>
    <mergeCell ref="B34:H34"/>
    <mergeCell ref="B35:I35"/>
    <mergeCell ref="B36:I36"/>
    <mergeCell ref="B37:I37"/>
    <mergeCell ref="B38:I38"/>
    <mergeCell ref="B39:I39"/>
    <mergeCell ref="B47:J47"/>
    <mergeCell ref="E4:H4"/>
    <mergeCell ref="D4:D5"/>
    <mergeCell ref="B4:B5"/>
  </mergeCell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dimension ref="B2:K23"/>
  <sheetViews>
    <sheetView zoomScalePageLayoutView="0" workbookViewId="0" topLeftCell="A1">
      <selection activeCell="K8" sqref="K8"/>
    </sheetView>
  </sheetViews>
  <sheetFormatPr defaultColWidth="9.140625" defaultRowHeight="12.75"/>
  <cols>
    <col min="1" max="1" width="2.28125" style="0" customWidth="1"/>
    <col min="2" max="2" width="12.140625" style="0" customWidth="1"/>
    <col min="3" max="3" width="35.00390625" style="0" customWidth="1"/>
    <col min="4" max="4" width="15.57421875" style="0" customWidth="1"/>
    <col min="5" max="5" width="18.00390625" style="0" customWidth="1"/>
    <col min="6" max="6" width="12.8515625" style="0" customWidth="1"/>
    <col min="7" max="7" width="16.28125" style="0" customWidth="1"/>
    <col min="8" max="8" width="16.00390625" style="0" customWidth="1"/>
    <col min="9" max="11" width="10.28125" style="0" customWidth="1"/>
  </cols>
  <sheetData>
    <row r="2" spans="2:11" s="302" customFormat="1" ht="22.5" customHeight="1">
      <c r="B2" s="1423" t="s">
        <v>381</v>
      </c>
      <c r="C2" s="1423"/>
      <c r="D2" s="1423"/>
      <c r="E2" s="1423"/>
      <c r="F2" s="1423"/>
      <c r="G2" s="1423"/>
      <c r="H2" s="1423"/>
      <c r="I2" s="1423"/>
      <c r="J2" s="1423"/>
      <c r="K2" s="1423"/>
    </row>
    <row r="3" spans="2:11" s="302" customFormat="1" ht="12.75" customHeight="1">
      <c r="B3" s="5"/>
      <c r="F3" s="5"/>
      <c r="G3" s="5"/>
      <c r="H3" s="5"/>
      <c r="I3" s="5"/>
      <c r="J3" s="5"/>
      <c r="K3" s="5"/>
    </row>
    <row r="4" spans="2:3" s="2" customFormat="1" ht="19.5" customHeight="1">
      <c r="B4" s="2" t="s">
        <v>148</v>
      </c>
      <c r="C4" s="2" t="s">
        <v>70</v>
      </c>
    </row>
    <row r="5" spans="2:11" s="2" customFormat="1" ht="19.5" customHeight="1" thickBot="1">
      <c r="B5" s="303" t="s">
        <v>382</v>
      </c>
      <c r="C5" s="303" t="s">
        <v>93</v>
      </c>
      <c r="D5" s="303"/>
      <c r="E5" s="303"/>
      <c r="F5" s="303"/>
      <c r="G5" s="303"/>
      <c r="H5" s="303"/>
      <c r="I5" s="1424" t="s">
        <v>498</v>
      </c>
      <c r="J5" s="1424"/>
      <c r="K5" s="1424"/>
    </row>
    <row r="6" spans="2:11" s="3" customFormat="1" ht="34.5" customHeight="1" thickBot="1">
      <c r="B6" s="1295" t="s">
        <v>202</v>
      </c>
      <c r="C6" s="1295" t="s">
        <v>203</v>
      </c>
      <c r="D6" s="1295" t="s">
        <v>383</v>
      </c>
      <c r="E6" s="1295" t="s">
        <v>204</v>
      </c>
      <c r="F6" s="1295" t="s">
        <v>187</v>
      </c>
      <c r="G6" s="1295" t="s">
        <v>384</v>
      </c>
      <c r="H6" s="1425" t="s">
        <v>385</v>
      </c>
      <c r="I6" s="1427" t="s">
        <v>386</v>
      </c>
      <c r="J6" s="1428"/>
      <c r="K6" s="1429"/>
    </row>
    <row r="7" spans="2:11" s="3" customFormat="1" ht="34.5" customHeight="1" thickBot="1">
      <c r="B7" s="1311"/>
      <c r="C7" s="1311"/>
      <c r="D7" s="1311"/>
      <c r="E7" s="1311"/>
      <c r="F7" s="1311"/>
      <c r="G7" s="1311"/>
      <c r="H7" s="1426"/>
      <c r="I7" s="304">
        <v>2014</v>
      </c>
      <c r="J7" s="305">
        <v>2015</v>
      </c>
      <c r="K7" s="305">
        <v>2016</v>
      </c>
    </row>
    <row r="8" spans="2:11" s="307" customFormat="1" ht="27.75" customHeight="1" thickBot="1">
      <c r="B8" s="1430" t="s">
        <v>387</v>
      </c>
      <c r="C8" s="1431"/>
      <c r="D8" s="1431"/>
      <c r="E8" s="1431"/>
      <c r="F8" s="1431"/>
      <c r="G8" s="306">
        <f>G9+G14</f>
        <v>0</v>
      </c>
      <c r="H8" s="306">
        <f>H9+H14</f>
        <v>0</v>
      </c>
      <c r="I8" s="306">
        <f>I9+I14</f>
        <v>0</v>
      </c>
      <c r="J8" s="306">
        <f>J9+J14</f>
        <v>0</v>
      </c>
      <c r="K8" s="306">
        <f>K9+K14</f>
        <v>0</v>
      </c>
    </row>
    <row r="9" spans="2:11" s="309" customFormat="1" ht="24" customHeight="1" thickBot="1" thickTop="1">
      <c r="B9" s="1432" t="s">
        <v>388</v>
      </c>
      <c r="C9" s="1433"/>
      <c r="D9" s="1433"/>
      <c r="E9" s="1433"/>
      <c r="F9" s="1434"/>
      <c r="G9" s="308">
        <f>SUM(G10:G13)</f>
        <v>0</v>
      </c>
      <c r="H9" s="308">
        <f>SUM(H10:H13)</f>
        <v>0</v>
      </c>
      <c r="I9" s="308">
        <f>SUM(I10:I13)</f>
        <v>0</v>
      </c>
      <c r="J9" s="308">
        <f>SUM(J10:J13)</f>
        <v>0</v>
      </c>
      <c r="K9" s="308">
        <f>SUM(K10:K13)</f>
        <v>0</v>
      </c>
    </row>
    <row r="10" spans="2:11" s="276" customFormat="1" ht="19.5" customHeight="1" thickTop="1">
      <c r="B10" s="310"/>
      <c r="C10" s="310"/>
      <c r="D10" s="285"/>
      <c r="E10" s="284"/>
      <c r="F10" s="285"/>
      <c r="G10" s="310"/>
      <c r="H10" s="310"/>
      <c r="I10" s="310"/>
      <c r="J10" s="310"/>
      <c r="K10" s="310"/>
    </row>
    <row r="11" spans="2:11" s="276" customFormat="1" ht="19.5" customHeight="1">
      <c r="B11" s="311"/>
      <c r="C11" s="311"/>
      <c r="D11" s="282"/>
      <c r="E11" s="281"/>
      <c r="F11" s="282"/>
      <c r="G11" s="311"/>
      <c r="H11" s="311"/>
      <c r="I11" s="311"/>
      <c r="J11" s="311"/>
      <c r="K11" s="311"/>
    </row>
    <row r="12" spans="2:11" s="276" customFormat="1" ht="19.5" customHeight="1">
      <c r="B12" s="311"/>
      <c r="C12" s="311"/>
      <c r="D12" s="282"/>
      <c r="E12" s="281"/>
      <c r="F12" s="282"/>
      <c r="G12" s="311"/>
      <c r="H12" s="311"/>
      <c r="I12" s="311"/>
      <c r="J12" s="311"/>
      <c r="K12" s="311"/>
    </row>
    <row r="13" spans="2:11" s="276" customFormat="1" ht="19.5" customHeight="1" thickBot="1">
      <c r="B13" s="312"/>
      <c r="C13" s="312"/>
      <c r="D13" s="313"/>
      <c r="E13" s="314"/>
      <c r="F13" s="313"/>
      <c r="G13" s="312"/>
      <c r="H13" s="312"/>
      <c r="I13" s="312"/>
      <c r="J13" s="312"/>
      <c r="K13" s="312"/>
    </row>
    <row r="14" spans="2:11" s="309" customFormat="1" ht="24" customHeight="1" thickBot="1">
      <c r="B14" s="1435" t="s">
        <v>389</v>
      </c>
      <c r="C14" s="1436"/>
      <c r="D14" s="1436"/>
      <c r="E14" s="1436"/>
      <c r="F14" s="1437"/>
      <c r="G14" s="315">
        <f>SUM(G15:G19)</f>
        <v>0</v>
      </c>
      <c r="H14" s="315">
        <f>SUM(H15:H19)</f>
        <v>0</v>
      </c>
      <c r="I14" s="315">
        <f>SUM(I15:I19)</f>
        <v>0</v>
      </c>
      <c r="J14" s="315">
        <f>SUM(J15:J19)</f>
        <v>0</v>
      </c>
      <c r="K14" s="315">
        <f>SUM(K15:K19)</f>
        <v>0</v>
      </c>
    </row>
    <row r="15" spans="2:11" s="2" customFormat="1" ht="27.75" customHeight="1" thickTop="1">
      <c r="B15" s="316"/>
      <c r="C15" s="317"/>
      <c r="D15" s="318"/>
      <c r="E15" s="318"/>
      <c r="F15" s="318"/>
      <c r="G15" s="319">
        <v>0</v>
      </c>
      <c r="H15" s="319">
        <v>0</v>
      </c>
      <c r="I15" s="319">
        <v>0</v>
      </c>
      <c r="J15" s="319">
        <v>0</v>
      </c>
      <c r="K15" s="319">
        <v>0</v>
      </c>
    </row>
    <row r="16" spans="2:11" s="276" customFormat="1" ht="19.5" customHeight="1">
      <c r="B16" s="311"/>
      <c r="C16" s="311"/>
      <c r="D16" s="281"/>
      <c r="E16" s="281"/>
      <c r="F16" s="281"/>
      <c r="G16" s="311"/>
      <c r="H16" s="311"/>
      <c r="I16" s="311"/>
      <c r="J16" s="311"/>
      <c r="K16" s="311"/>
    </row>
    <row r="17" spans="2:11" s="276" customFormat="1" ht="19.5" customHeight="1">
      <c r="B17" s="311"/>
      <c r="C17" s="311"/>
      <c r="D17" s="281"/>
      <c r="E17" s="281"/>
      <c r="F17" s="281"/>
      <c r="G17" s="311"/>
      <c r="H17" s="311"/>
      <c r="I17" s="311"/>
      <c r="J17" s="311"/>
      <c r="K17" s="311"/>
    </row>
    <row r="18" spans="2:11" s="276" customFormat="1" ht="19.5" customHeight="1">
      <c r="B18" s="311"/>
      <c r="C18" s="311"/>
      <c r="D18" s="281"/>
      <c r="E18" s="281"/>
      <c r="F18" s="281"/>
      <c r="G18" s="311"/>
      <c r="H18" s="311"/>
      <c r="I18" s="311"/>
      <c r="J18" s="311"/>
      <c r="K18" s="311"/>
    </row>
    <row r="19" spans="2:11" s="276" customFormat="1" ht="19.5" customHeight="1" thickBot="1">
      <c r="B19" s="312"/>
      <c r="C19" s="312"/>
      <c r="D19" s="314"/>
      <c r="E19" s="314"/>
      <c r="F19" s="314"/>
      <c r="G19" s="312"/>
      <c r="H19" s="312"/>
      <c r="I19" s="312"/>
      <c r="J19" s="312"/>
      <c r="K19" s="312"/>
    </row>
    <row r="20" s="320" customFormat="1" ht="12.75" customHeight="1"/>
    <row r="21" spans="2:11" s="320" customFormat="1" ht="69.75" customHeight="1">
      <c r="B21" s="1438" t="s">
        <v>390</v>
      </c>
      <c r="C21" s="1000"/>
      <c r="D21" s="1000"/>
      <c r="E21" s="1000"/>
      <c r="F21" s="1000"/>
      <c r="G21" s="1000"/>
      <c r="H21" s="1000"/>
      <c r="I21" s="1000"/>
      <c r="J21" s="1000"/>
      <c r="K21" s="1000"/>
    </row>
    <row r="22" s="320" customFormat="1" ht="12.75" customHeight="1"/>
    <row r="23" spans="2:11" s="320" customFormat="1" ht="30" customHeight="1">
      <c r="B23" s="1422" t="s">
        <v>391</v>
      </c>
      <c r="C23" s="1000"/>
      <c r="D23" s="1000"/>
      <c r="E23" s="1000"/>
      <c r="F23" s="1000"/>
      <c r="G23" s="1000"/>
      <c r="H23" s="1000"/>
      <c r="I23" s="1000"/>
      <c r="J23" s="1000"/>
      <c r="K23" s="1000"/>
    </row>
    <row r="24" s="320" customFormat="1" ht="12.75" customHeight="1"/>
    <row r="25" s="320" customFormat="1" ht="12.75" customHeight="1"/>
  </sheetData>
  <sheetProtection/>
  <mergeCells count="15">
    <mergeCell ref="I6:K6"/>
    <mergeCell ref="B8:F8"/>
    <mergeCell ref="B9:F9"/>
    <mergeCell ref="B14:F14"/>
    <mergeCell ref="B21:K21"/>
    <mergeCell ref="B23:K23"/>
    <mergeCell ref="B2:K2"/>
    <mergeCell ref="B6:B7"/>
    <mergeCell ref="C6:C7"/>
    <mergeCell ref="D6:D7"/>
    <mergeCell ref="E6:E7"/>
    <mergeCell ref="F6:F7"/>
    <mergeCell ref="G6:G7"/>
    <mergeCell ref="I5:K5"/>
    <mergeCell ref="H6: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237"/>
  <sheetViews>
    <sheetView zoomScalePageLayoutView="0" workbookViewId="0" topLeftCell="A1">
      <selection activeCell="B6" sqref="B6:B12"/>
    </sheetView>
  </sheetViews>
  <sheetFormatPr defaultColWidth="9.140625" defaultRowHeight="12.75"/>
  <cols>
    <col min="1" max="1" width="5.28125" style="64" customWidth="1"/>
    <col min="2" max="2" width="42.421875" style="64" customWidth="1"/>
    <col min="3" max="3" width="37.140625" style="64" customWidth="1"/>
    <col min="4" max="4" width="66.140625" style="64" customWidth="1"/>
    <col min="5" max="5" width="11.28125" style="64" hidden="1" customWidth="1"/>
    <col min="6" max="7" width="9.140625" style="64" customWidth="1"/>
    <col min="8" max="16384" width="9.140625" style="64" customWidth="1"/>
  </cols>
  <sheetData>
    <row r="1" spans="1:4" s="63" customFormat="1" ht="18.75" customHeight="1">
      <c r="A1" s="904" t="s">
        <v>695</v>
      </c>
      <c r="B1" s="904"/>
      <c r="C1" s="904"/>
      <c r="D1" s="904"/>
    </row>
    <row r="2" ht="12.75" customHeight="1" thickBot="1"/>
    <row r="3" spans="1:4" s="80" customFormat="1" ht="16.5" customHeight="1" thickBot="1">
      <c r="A3" s="596" t="s">
        <v>550</v>
      </c>
      <c r="B3" s="905" t="s">
        <v>551</v>
      </c>
      <c r="C3" s="906"/>
      <c r="D3" s="596" t="s">
        <v>552</v>
      </c>
    </row>
    <row r="4" spans="1:4" s="81" customFormat="1" ht="16.5" customHeight="1" thickBot="1">
      <c r="A4" s="907" t="s">
        <v>553</v>
      </c>
      <c r="B4" s="908"/>
      <c r="C4" s="908"/>
      <c r="D4" s="909"/>
    </row>
    <row r="5" spans="1:4" s="56" customFormat="1" ht="29.25" customHeight="1" thickBot="1">
      <c r="A5" s="83">
        <v>1</v>
      </c>
      <c r="B5" s="910" t="s">
        <v>554</v>
      </c>
      <c r="C5" s="911"/>
      <c r="D5" s="600" t="s">
        <v>670</v>
      </c>
    </row>
    <row r="6" spans="1:4" ht="15" customHeight="1" thickBot="1">
      <c r="A6" s="912">
        <v>2</v>
      </c>
      <c r="B6" s="912" t="s">
        <v>555</v>
      </c>
      <c r="C6" s="601" t="s">
        <v>556</v>
      </c>
      <c r="D6" s="601" t="s">
        <v>557</v>
      </c>
    </row>
    <row r="7" spans="1:4" ht="15" customHeight="1">
      <c r="A7" s="913"/>
      <c r="B7" s="913"/>
      <c r="C7" s="40" t="s">
        <v>558</v>
      </c>
      <c r="D7" s="40"/>
    </row>
    <row r="8" spans="1:4" ht="15" customHeight="1">
      <c r="A8" s="913"/>
      <c r="B8" s="913"/>
      <c r="C8" s="43" t="s">
        <v>559</v>
      </c>
      <c r="D8" s="43"/>
    </row>
    <row r="9" spans="1:4" ht="15" customHeight="1">
      <c r="A9" s="913"/>
      <c r="B9" s="913"/>
      <c r="C9" s="43" t="s">
        <v>560</v>
      </c>
      <c r="D9" s="43"/>
    </row>
    <row r="10" spans="1:4" ht="15" customHeight="1">
      <c r="A10" s="913"/>
      <c r="B10" s="913"/>
      <c r="C10" s="43" t="s">
        <v>561</v>
      </c>
      <c r="D10" s="43"/>
    </row>
    <row r="11" spans="1:4" ht="15" customHeight="1">
      <c r="A11" s="913"/>
      <c r="B11" s="913"/>
      <c r="C11" s="43" t="s">
        <v>562</v>
      </c>
      <c r="D11" s="43"/>
    </row>
    <row r="12" spans="1:4" ht="15" customHeight="1" thickBot="1">
      <c r="A12" s="914"/>
      <c r="B12" s="914"/>
      <c r="C12" s="45" t="s">
        <v>563</v>
      </c>
      <c r="D12" s="45"/>
    </row>
    <row r="13" spans="1:4" s="56" customFormat="1" ht="15" customHeight="1" thickBot="1">
      <c r="A13" s="83">
        <v>3</v>
      </c>
      <c r="B13" s="910" t="s">
        <v>564</v>
      </c>
      <c r="C13" s="911"/>
      <c r="D13" s="82"/>
    </row>
    <row r="14" spans="1:4" s="56" customFormat="1" ht="15" customHeight="1" thickBot="1">
      <c r="A14" s="83">
        <v>4</v>
      </c>
      <c r="B14" s="910" t="s">
        <v>566</v>
      </c>
      <c r="C14" s="911"/>
      <c r="D14" s="82" t="s">
        <v>25</v>
      </c>
    </row>
    <row r="15" spans="1:4" ht="15" customHeight="1" thickBot="1">
      <c r="A15" s="912">
        <v>5</v>
      </c>
      <c r="B15" s="912" t="s">
        <v>567</v>
      </c>
      <c r="C15" s="601" t="s">
        <v>556</v>
      </c>
      <c r="D15" s="601" t="s">
        <v>556</v>
      </c>
    </row>
    <row r="16" spans="1:4" ht="15" customHeight="1">
      <c r="A16" s="913"/>
      <c r="B16" s="913"/>
      <c r="C16" s="40" t="s">
        <v>568</v>
      </c>
      <c r="D16" s="40"/>
    </row>
    <row r="17" spans="1:4" ht="15" customHeight="1" thickBot="1">
      <c r="A17" s="914"/>
      <c r="B17" s="914"/>
      <c r="C17" s="45" t="s">
        <v>8</v>
      </c>
      <c r="D17" s="45"/>
    </row>
    <row r="18" spans="1:4" s="56" customFormat="1" ht="15" customHeight="1" thickBot="1">
      <c r="A18" s="83">
        <v>6</v>
      </c>
      <c r="B18" s="910" t="s">
        <v>569</v>
      </c>
      <c r="C18" s="911"/>
      <c r="D18" s="82"/>
    </row>
    <row r="19" spans="1:4" ht="15" customHeight="1">
      <c r="A19" s="912">
        <v>7</v>
      </c>
      <c r="B19" s="912" t="s">
        <v>570</v>
      </c>
      <c r="C19" s="602" t="s">
        <v>556</v>
      </c>
      <c r="D19" s="602" t="s">
        <v>557</v>
      </c>
    </row>
    <row r="20" spans="1:4" ht="15" customHeight="1" thickBot="1">
      <c r="A20" s="913"/>
      <c r="B20" s="913"/>
      <c r="C20" s="603" t="s">
        <v>571</v>
      </c>
      <c r="D20" s="603" t="s">
        <v>571</v>
      </c>
    </row>
    <row r="21" spans="1:4" ht="15" customHeight="1">
      <c r="A21" s="913"/>
      <c r="B21" s="913"/>
      <c r="C21" s="34" t="s">
        <v>572</v>
      </c>
      <c r="D21" s="34"/>
    </row>
    <row r="22" spans="1:4" ht="15" customHeight="1">
      <c r="A22" s="913"/>
      <c r="B22" s="913"/>
      <c r="C22" s="43" t="s">
        <v>573</v>
      </c>
      <c r="D22" s="43"/>
    </row>
    <row r="23" spans="1:4" ht="15" customHeight="1">
      <c r="A23" s="913"/>
      <c r="B23" s="913"/>
      <c r="C23" s="43" t="s">
        <v>574</v>
      </c>
      <c r="D23" s="43"/>
    </row>
    <row r="24" spans="1:4" ht="15" customHeight="1">
      <c r="A24" s="913"/>
      <c r="B24" s="913"/>
      <c r="C24" s="43" t="s">
        <v>575</v>
      </c>
      <c r="D24" s="43"/>
    </row>
    <row r="25" spans="1:4" ht="15" customHeight="1" thickBot="1">
      <c r="A25" s="914"/>
      <c r="B25" s="914"/>
      <c r="C25" s="45" t="s">
        <v>576</v>
      </c>
      <c r="D25" s="45"/>
    </row>
    <row r="26" spans="1:4" ht="15" customHeight="1">
      <c r="A26" s="912">
        <v>8</v>
      </c>
      <c r="B26" s="912" t="s">
        <v>577</v>
      </c>
      <c r="C26" s="604" t="s">
        <v>556</v>
      </c>
      <c r="D26" s="604" t="s">
        <v>557</v>
      </c>
    </row>
    <row r="27" spans="1:4" ht="15" customHeight="1" thickBot="1">
      <c r="A27" s="913"/>
      <c r="B27" s="913"/>
      <c r="C27" s="605" t="s">
        <v>571</v>
      </c>
      <c r="D27" s="605" t="s">
        <v>571</v>
      </c>
    </row>
    <row r="28" spans="1:4" ht="15" customHeight="1">
      <c r="A28" s="913"/>
      <c r="B28" s="913"/>
      <c r="C28" s="34" t="s">
        <v>578</v>
      </c>
      <c r="D28" s="34"/>
    </row>
    <row r="29" spans="1:4" ht="15" customHeight="1">
      <c r="A29" s="913"/>
      <c r="B29" s="913"/>
      <c r="C29" s="43" t="s">
        <v>579</v>
      </c>
      <c r="D29" s="43"/>
    </row>
    <row r="30" spans="1:4" ht="15" customHeight="1">
      <c r="A30" s="913"/>
      <c r="B30" s="913"/>
      <c r="C30" s="43" t="s">
        <v>580</v>
      </c>
      <c r="D30" s="43"/>
    </row>
    <row r="31" spans="1:4" ht="15" customHeight="1">
      <c r="A31" s="913"/>
      <c r="B31" s="913"/>
      <c r="C31" s="43" t="s">
        <v>581</v>
      </c>
      <c r="D31" s="43"/>
    </row>
    <row r="32" spans="1:4" ht="15" customHeight="1">
      <c r="A32" s="913"/>
      <c r="B32" s="913"/>
      <c r="C32" s="43" t="s">
        <v>582</v>
      </c>
      <c r="D32" s="43"/>
    </row>
    <row r="33" spans="1:4" ht="15" customHeight="1">
      <c r="A33" s="913"/>
      <c r="B33" s="913"/>
      <c r="C33" s="43" t="s">
        <v>583</v>
      </c>
      <c r="D33" s="43"/>
    </row>
    <row r="34" spans="1:4" ht="15" customHeight="1">
      <c r="A34" s="913"/>
      <c r="B34" s="913"/>
      <c r="C34" s="43" t="s">
        <v>584</v>
      </c>
      <c r="D34" s="43"/>
    </row>
    <row r="35" spans="1:4" ht="15" customHeight="1">
      <c r="A35" s="913"/>
      <c r="B35" s="913"/>
      <c r="C35" s="43" t="s">
        <v>585</v>
      </c>
      <c r="D35" s="43"/>
    </row>
    <row r="36" spans="1:4" ht="15" customHeight="1">
      <c r="A36" s="913"/>
      <c r="B36" s="913"/>
      <c r="C36" s="43" t="s">
        <v>586</v>
      </c>
      <c r="D36" s="43"/>
    </row>
    <row r="37" spans="1:4" ht="15" customHeight="1" thickBot="1">
      <c r="A37" s="914"/>
      <c r="B37" s="914"/>
      <c r="C37" s="45" t="s">
        <v>587</v>
      </c>
      <c r="D37" s="45"/>
    </row>
    <row r="38" spans="1:4" ht="15" customHeight="1" thickBot="1">
      <c r="A38" s="912">
        <v>9</v>
      </c>
      <c r="B38" s="912" t="s">
        <v>588</v>
      </c>
      <c r="C38" s="601" t="s">
        <v>556</v>
      </c>
      <c r="D38" s="601" t="s">
        <v>557</v>
      </c>
    </row>
    <row r="39" spans="1:4" ht="15" customHeight="1">
      <c r="A39" s="913"/>
      <c r="B39" s="913"/>
      <c r="C39" s="34" t="s">
        <v>581</v>
      </c>
      <c r="D39" s="34"/>
    </row>
    <row r="40" spans="1:4" ht="15" customHeight="1">
      <c r="A40" s="913"/>
      <c r="B40" s="913"/>
      <c r="C40" s="43" t="s">
        <v>589</v>
      </c>
      <c r="D40" s="43"/>
    </row>
    <row r="41" spans="1:4" ht="15" customHeight="1">
      <c r="A41" s="913"/>
      <c r="B41" s="913"/>
      <c r="C41" s="43" t="s">
        <v>590</v>
      </c>
      <c r="D41" s="43"/>
    </row>
    <row r="42" spans="1:4" ht="15" customHeight="1" thickBot="1">
      <c r="A42" s="914"/>
      <c r="B42" s="914"/>
      <c r="C42" s="45" t="s">
        <v>591</v>
      </c>
      <c r="D42" s="45"/>
    </row>
    <row r="43" spans="1:4" s="56" customFormat="1" ht="15" customHeight="1" thickBot="1">
      <c r="A43" s="83">
        <v>10</v>
      </c>
      <c r="B43" s="910" t="s">
        <v>592</v>
      </c>
      <c r="C43" s="911"/>
      <c r="D43" s="82"/>
    </row>
    <row r="44" spans="1:4" s="81" customFormat="1" ht="16.5" customHeight="1" thickBot="1">
      <c r="A44" s="907" t="s">
        <v>594</v>
      </c>
      <c r="B44" s="908"/>
      <c r="C44" s="908"/>
      <c r="D44" s="909"/>
    </row>
    <row r="45" spans="1:4" s="56" customFormat="1" ht="80.25" customHeight="1" thickBot="1">
      <c r="A45" s="83">
        <v>11</v>
      </c>
      <c r="B45" s="910" t="s">
        <v>595</v>
      </c>
      <c r="C45" s="911"/>
      <c r="D45" s="609"/>
    </row>
    <row r="46" spans="1:4" ht="15" customHeight="1" thickBot="1">
      <c r="A46" s="912">
        <v>12</v>
      </c>
      <c r="B46" s="912" t="s">
        <v>596</v>
      </c>
      <c r="C46" s="606" t="s">
        <v>556</v>
      </c>
      <c r="D46" s="607" t="s">
        <v>557</v>
      </c>
    </row>
    <row r="47" spans="1:4" ht="15" customHeight="1">
      <c r="A47" s="913"/>
      <c r="B47" s="913"/>
      <c r="C47" s="34" t="s">
        <v>597</v>
      </c>
      <c r="D47" s="34"/>
    </row>
    <row r="48" spans="1:4" ht="15" customHeight="1">
      <c r="A48" s="913"/>
      <c r="B48" s="913"/>
      <c r="C48" s="43" t="s">
        <v>598</v>
      </c>
      <c r="D48" s="43"/>
    </row>
    <row r="49" spans="1:4" ht="15" customHeight="1" thickBot="1">
      <c r="A49" s="914"/>
      <c r="B49" s="914"/>
      <c r="C49" s="45" t="s">
        <v>599</v>
      </c>
      <c r="D49" s="45"/>
    </row>
    <row r="50" spans="1:4" ht="15" customHeight="1" thickBot="1">
      <c r="A50" s="912">
        <v>13</v>
      </c>
      <c r="B50" s="912" t="s">
        <v>600</v>
      </c>
      <c r="C50" s="606" t="s">
        <v>556</v>
      </c>
      <c r="D50" s="607" t="s">
        <v>557</v>
      </c>
    </row>
    <row r="51" spans="1:4" ht="15" customHeight="1">
      <c r="A51" s="913"/>
      <c r="B51" s="913"/>
      <c r="C51" s="34" t="s">
        <v>601</v>
      </c>
      <c r="D51" s="34"/>
    </row>
    <row r="52" spans="1:4" ht="15" customHeight="1">
      <c r="A52" s="913"/>
      <c r="B52" s="913"/>
      <c r="C52" s="43" t="s">
        <v>602</v>
      </c>
      <c r="D52" s="43"/>
    </row>
    <row r="53" spans="1:4" ht="15" customHeight="1">
      <c r="A53" s="913"/>
      <c r="B53" s="913"/>
      <c r="C53" s="43" t="s">
        <v>603</v>
      </c>
      <c r="D53" s="43"/>
    </row>
    <row r="54" spans="1:4" ht="15" customHeight="1">
      <c r="A54" s="913"/>
      <c r="B54" s="913"/>
      <c r="C54" s="43" t="s">
        <v>604</v>
      </c>
      <c r="D54" s="43"/>
    </row>
    <row r="55" spans="1:4" ht="15" customHeight="1">
      <c r="A55" s="913"/>
      <c r="B55" s="913"/>
      <c r="C55" s="43" t="s">
        <v>605</v>
      </c>
      <c r="D55" s="43"/>
    </row>
    <row r="56" spans="1:4" ht="15" customHeight="1">
      <c r="A56" s="913"/>
      <c r="B56" s="913"/>
      <c r="C56" s="43" t="s">
        <v>606</v>
      </c>
      <c r="D56" s="43"/>
    </row>
    <row r="57" spans="1:4" ht="15" customHeight="1" thickBot="1">
      <c r="A57" s="914"/>
      <c r="B57" s="914"/>
      <c r="C57" s="45" t="s">
        <v>607</v>
      </c>
      <c r="D57" s="45"/>
    </row>
    <row r="58" spans="1:4" s="56" customFormat="1" ht="15" customHeight="1" thickBot="1">
      <c r="A58" s="83">
        <v>14</v>
      </c>
      <c r="B58" s="910" t="s">
        <v>608</v>
      </c>
      <c r="C58" s="911"/>
      <c r="D58" s="82"/>
    </row>
    <row r="59" spans="1:4" s="56" customFormat="1" ht="15" customHeight="1" thickBot="1">
      <c r="A59" s="83">
        <v>15</v>
      </c>
      <c r="B59" s="910" t="s">
        <v>610</v>
      </c>
      <c r="C59" s="911"/>
      <c r="D59" s="608"/>
    </row>
    <row r="60" spans="1:4" s="56" customFormat="1" ht="15" customHeight="1" thickBot="1">
      <c r="A60" s="83">
        <v>16</v>
      </c>
      <c r="B60" s="910" t="s">
        <v>611</v>
      </c>
      <c r="C60" s="911"/>
      <c r="D60" s="608"/>
    </row>
    <row r="61" spans="1:4" s="81" customFormat="1" ht="16.5" customHeight="1" thickBot="1">
      <c r="A61" s="907" t="s">
        <v>612</v>
      </c>
      <c r="B61" s="908"/>
      <c r="C61" s="908"/>
      <c r="D61" s="909"/>
    </row>
    <row r="62" spans="1:4" s="56" customFormat="1" ht="15" customHeight="1" thickBot="1">
      <c r="A62" s="83">
        <v>17</v>
      </c>
      <c r="B62" s="910" t="s">
        <v>613</v>
      </c>
      <c r="C62" s="911"/>
      <c r="D62" s="230"/>
    </row>
    <row r="63" spans="1:4" s="56" customFormat="1" ht="15" customHeight="1" thickBot="1">
      <c r="A63" s="83">
        <v>18</v>
      </c>
      <c r="B63" s="910" t="s">
        <v>614</v>
      </c>
      <c r="C63" s="911"/>
      <c r="D63" s="610"/>
    </row>
    <row r="64" spans="1:4" s="56" customFormat="1" ht="15" customHeight="1" thickBot="1">
      <c r="A64" s="83">
        <v>19</v>
      </c>
      <c r="B64" s="910" t="s">
        <v>615</v>
      </c>
      <c r="C64" s="911"/>
      <c r="D64" s="610">
        <v>0</v>
      </c>
    </row>
    <row r="65" spans="1:4" s="56" customFormat="1" ht="15" customHeight="1" thickBot="1">
      <c r="A65" s="83">
        <v>20</v>
      </c>
      <c r="B65" s="910" t="s">
        <v>616</v>
      </c>
      <c r="C65" s="911"/>
      <c r="D65" s="610">
        <v>0</v>
      </c>
    </row>
    <row r="66" spans="1:4" s="56" customFormat="1" ht="15" customHeight="1" thickBot="1">
      <c r="A66" s="83">
        <v>21</v>
      </c>
      <c r="B66" s="910" t="s">
        <v>617</v>
      </c>
      <c r="C66" s="911"/>
      <c r="D66" s="610">
        <v>0</v>
      </c>
    </row>
    <row r="67" spans="1:4" s="56" customFormat="1" ht="15" customHeight="1" thickBot="1">
      <c r="A67" s="83">
        <v>22</v>
      </c>
      <c r="B67" s="910" t="s">
        <v>618</v>
      </c>
      <c r="C67" s="911"/>
      <c r="D67" s="610">
        <v>0</v>
      </c>
    </row>
    <row r="68" spans="1:4" s="56" customFormat="1" ht="15" customHeight="1" thickBot="1">
      <c r="A68" s="83">
        <v>23</v>
      </c>
      <c r="B68" s="910" t="s">
        <v>619</v>
      </c>
      <c r="C68" s="911"/>
      <c r="D68" s="610">
        <v>0</v>
      </c>
    </row>
    <row r="69" spans="1:4" s="56" customFormat="1" ht="15" customHeight="1" thickBot="1">
      <c r="A69" s="83">
        <v>24</v>
      </c>
      <c r="B69" s="915" t="s">
        <v>621</v>
      </c>
      <c r="C69" s="916"/>
      <c r="D69" s="610"/>
    </row>
    <row r="70" spans="1:4" s="56" customFormat="1" ht="15" customHeight="1" thickBot="1">
      <c r="A70" s="83">
        <v>25</v>
      </c>
      <c r="B70" s="910" t="s">
        <v>622</v>
      </c>
      <c r="C70" s="911"/>
      <c r="D70" s="610"/>
    </row>
    <row r="71" spans="1:4" s="56" customFormat="1" ht="15" customHeight="1" thickBot="1">
      <c r="A71" s="83">
        <v>26</v>
      </c>
      <c r="B71" s="910" t="s">
        <v>694</v>
      </c>
      <c r="C71" s="911"/>
      <c r="D71" s="610"/>
    </row>
    <row r="72" spans="1:4" s="80" customFormat="1" ht="16.5" customHeight="1" thickBot="1">
      <c r="A72" s="917" t="s">
        <v>693</v>
      </c>
      <c r="B72" s="918"/>
      <c r="C72" s="918"/>
      <c r="D72" s="919"/>
    </row>
    <row r="73" spans="1:4" s="56" customFormat="1" ht="28.5" customHeight="1" thickBot="1">
      <c r="A73" s="83">
        <v>27</v>
      </c>
      <c r="B73" s="910" t="s">
        <v>624</v>
      </c>
      <c r="C73" s="911"/>
      <c r="D73" s="85"/>
    </row>
    <row r="74" spans="1:4" s="56" customFormat="1" ht="13.5" thickBot="1">
      <c r="A74" s="83">
        <v>28</v>
      </c>
      <c r="B74" s="910" t="s">
        <v>626</v>
      </c>
      <c r="C74" s="911"/>
      <c r="D74" s="613"/>
    </row>
    <row r="75" spans="1:4" s="56" customFormat="1" ht="15.75" thickBot="1">
      <c r="A75" s="83">
        <v>29</v>
      </c>
      <c r="B75" s="910" t="s">
        <v>627</v>
      </c>
      <c r="C75" s="911"/>
      <c r="D75" s="618"/>
    </row>
    <row r="76" spans="1:4" s="56" customFormat="1" ht="15.75" thickBot="1">
      <c r="A76" s="83">
        <v>30</v>
      </c>
      <c r="B76" s="910" t="s">
        <v>628</v>
      </c>
      <c r="C76" s="911"/>
      <c r="D76" s="611"/>
    </row>
    <row r="77" spans="1:4" s="81" customFormat="1" ht="16.5" customHeight="1" thickBot="1">
      <c r="A77" s="907" t="s">
        <v>629</v>
      </c>
      <c r="B77" s="908"/>
      <c r="C77" s="908"/>
      <c r="D77" s="909"/>
    </row>
    <row r="78" spans="1:4" ht="15" customHeight="1" thickBot="1">
      <c r="A78" s="912">
        <v>31</v>
      </c>
      <c r="B78" s="912" t="s">
        <v>630</v>
      </c>
      <c r="C78" s="601" t="s">
        <v>556</v>
      </c>
      <c r="D78" s="601" t="s">
        <v>557</v>
      </c>
    </row>
    <row r="79" spans="1:4" ht="15" customHeight="1">
      <c r="A79" s="913"/>
      <c r="B79" s="913"/>
      <c r="C79" s="34" t="s">
        <v>631</v>
      </c>
      <c r="D79" s="34"/>
    </row>
    <row r="80" spans="1:4" ht="15" customHeight="1">
      <c r="A80" s="913"/>
      <c r="B80" s="913"/>
      <c r="C80" s="43" t="s">
        <v>632</v>
      </c>
      <c r="D80" s="43"/>
    </row>
    <row r="81" spans="1:4" ht="15" customHeight="1">
      <c r="A81" s="913"/>
      <c r="B81" s="913"/>
      <c r="C81" s="43" t="s">
        <v>633</v>
      </c>
      <c r="D81" s="43"/>
    </row>
    <row r="82" spans="1:4" ht="15" customHeight="1">
      <c r="A82" s="913"/>
      <c r="B82" s="913"/>
      <c r="C82" s="43" t="s">
        <v>634</v>
      </c>
      <c r="D82" s="43"/>
    </row>
    <row r="83" spans="1:4" ht="15" customHeight="1" thickBot="1">
      <c r="A83" s="914"/>
      <c r="B83" s="914"/>
      <c r="C83" s="45" t="s">
        <v>635</v>
      </c>
      <c r="D83" s="45"/>
    </row>
    <row r="84" spans="1:4" ht="15" customHeight="1" thickBot="1">
      <c r="A84" s="912">
        <v>32</v>
      </c>
      <c r="B84" s="912" t="s">
        <v>636</v>
      </c>
      <c r="C84" s="601" t="s">
        <v>556</v>
      </c>
      <c r="D84" s="601" t="s">
        <v>557</v>
      </c>
    </row>
    <row r="85" spans="1:4" ht="15" customHeight="1">
      <c r="A85" s="913"/>
      <c r="B85" s="913"/>
      <c r="C85" s="34" t="s">
        <v>637</v>
      </c>
      <c r="D85" s="34"/>
    </row>
    <row r="86" spans="1:4" ht="15" customHeight="1">
      <c r="A86" s="913"/>
      <c r="B86" s="913"/>
      <c r="C86" s="43" t="s">
        <v>638</v>
      </c>
      <c r="D86" s="43"/>
    </row>
    <row r="87" spans="1:4" ht="15" customHeight="1">
      <c r="A87" s="913"/>
      <c r="B87" s="913"/>
      <c r="C87" s="43" t="s">
        <v>639</v>
      </c>
      <c r="D87" s="43"/>
    </row>
    <row r="88" spans="1:4" ht="15" customHeight="1">
      <c r="A88" s="913"/>
      <c r="B88" s="913"/>
      <c r="C88" s="43" t="s">
        <v>640</v>
      </c>
      <c r="D88" s="43"/>
    </row>
    <row r="89" spans="1:4" ht="15" customHeight="1">
      <c r="A89" s="913"/>
      <c r="B89" s="913"/>
      <c r="C89" s="43" t="s">
        <v>641</v>
      </c>
      <c r="D89" s="43"/>
    </row>
    <row r="90" spans="1:4" ht="15" customHeight="1">
      <c r="A90" s="913"/>
      <c r="B90" s="913"/>
      <c r="C90" s="43" t="s">
        <v>642</v>
      </c>
      <c r="D90" s="43"/>
    </row>
    <row r="91" spans="1:4" ht="15" customHeight="1">
      <c r="A91" s="913"/>
      <c r="B91" s="913"/>
      <c r="C91" s="43" t="s">
        <v>643</v>
      </c>
      <c r="D91" s="43"/>
    </row>
    <row r="92" spans="1:4" ht="15" customHeight="1">
      <c r="A92" s="913"/>
      <c r="B92" s="913"/>
      <c r="C92" s="43" t="s">
        <v>644</v>
      </c>
      <c r="D92" s="43"/>
    </row>
    <row r="93" spans="1:4" ht="15" customHeight="1">
      <c r="A93" s="913"/>
      <c r="B93" s="913"/>
      <c r="C93" s="43" t="s">
        <v>645</v>
      </c>
      <c r="D93" s="43"/>
    </row>
    <row r="94" spans="1:4" ht="15" customHeight="1">
      <c r="A94" s="913"/>
      <c r="B94" s="913"/>
      <c r="C94" s="43" t="s">
        <v>646</v>
      </c>
      <c r="D94" s="43"/>
    </row>
    <row r="95" spans="1:4" ht="15" customHeight="1">
      <c r="A95" s="913"/>
      <c r="B95" s="913"/>
      <c r="C95" s="43" t="s">
        <v>647</v>
      </c>
      <c r="D95" s="43"/>
    </row>
    <row r="96" spans="1:4" ht="15" customHeight="1" thickBot="1">
      <c r="A96" s="914"/>
      <c r="B96" s="914"/>
      <c r="C96" s="45" t="s">
        <v>648</v>
      </c>
      <c r="D96" s="45"/>
    </row>
    <row r="97" spans="1:4" ht="15" customHeight="1" thickBot="1">
      <c r="A97" s="912">
        <v>33</v>
      </c>
      <c r="B97" s="912" t="s">
        <v>649</v>
      </c>
      <c r="C97" s="606" t="s">
        <v>556</v>
      </c>
      <c r="D97" s="606" t="s">
        <v>557</v>
      </c>
    </row>
    <row r="98" spans="1:4" ht="15" customHeight="1">
      <c r="A98" s="913"/>
      <c r="B98" s="913"/>
      <c r="C98" s="34" t="s">
        <v>650</v>
      </c>
      <c r="D98" s="34"/>
    </row>
    <row r="99" spans="1:4" ht="15" customHeight="1">
      <c r="A99" s="913"/>
      <c r="B99" s="913"/>
      <c r="C99" s="43" t="s">
        <v>651</v>
      </c>
      <c r="D99" s="43"/>
    </row>
    <row r="100" spans="1:4" ht="15" customHeight="1">
      <c r="A100" s="913"/>
      <c r="B100" s="913"/>
      <c r="C100" s="43" t="s">
        <v>652</v>
      </c>
      <c r="D100" s="43"/>
    </row>
    <row r="101" spans="1:4" ht="15" customHeight="1">
      <c r="A101" s="913"/>
      <c r="B101" s="913"/>
      <c r="C101" s="43" t="s">
        <v>653</v>
      </c>
      <c r="D101" s="43"/>
    </row>
    <row r="102" spans="1:4" ht="15" customHeight="1">
      <c r="A102" s="913"/>
      <c r="B102" s="913"/>
      <c r="C102" s="43" t="s">
        <v>654</v>
      </c>
      <c r="D102" s="43"/>
    </row>
    <row r="103" spans="1:4" ht="15" customHeight="1">
      <c r="A103" s="913"/>
      <c r="B103" s="913"/>
      <c r="C103" s="43" t="s">
        <v>655</v>
      </c>
      <c r="D103" s="43"/>
    </row>
    <row r="104" spans="1:4" ht="15" customHeight="1">
      <c r="A104" s="913"/>
      <c r="B104" s="913"/>
      <c r="C104" s="43" t="s">
        <v>656</v>
      </c>
      <c r="D104" s="43"/>
    </row>
    <row r="105" spans="1:4" ht="15" customHeight="1">
      <c r="A105" s="913"/>
      <c r="B105" s="913"/>
      <c r="C105" s="43" t="s">
        <v>657</v>
      </c>
      <c r="D105" s="43"/>
    </row>
    <row r="106" spans="1:4" ht="15" customHeight="1">
      <c r="A106" s="913"/>
      <c r="B106" s="913"/>
      <c r="C106" s="43" t="s">
        <v>658</v>
      </c>
      <c r="D106" s="43"/>
    </row>
    <row r="107" spans="1:4" ht="15" customHeight="1">
      <c r="A107" s="913"/>
      <c r="B107" s="913"/>
      <c r="C107" s="43" t="s">
        <v>659</v>
      </c>
      <c r="D107" s="43"/>
    </row>
    <row r="108" spans="1:4" ht="15" customHeight="1">
      <c r="A108" s="913"/>
      <c r="B108" s="913"/>
      <c r="C108" s="43" t="s">
        <v>660</v>
      </c>
      <c r="D108" s="43"/>
    </row>
    <row r="109" spans="1:4" ht="15" customHeight="1">
      <c r="A109" s="913"/>
      <c r="B109" s="913"/>
      <c r="C109" s="43" t="s">
        <v>661</v>
      </c>
      <c r="D109" s="43"/>
    </row>
    <row r="110" spans="1:4" ht="15" customHeight="1" thickBot="1">
      <c r="A110" s="914"/>
      <c r="B110" s="914"/>
      <c r="C110" s="45" t="s">
        <v>662</v>
      </c>
      <c r="D110" s="45"/>
    </row>
    <row r="111" spans="1:4" s="56" customFormat="1" ht="33" customHeight="1" thickBot="1">
      <c r="A111" s="83">
        <v>34</v>
      </c>
      <c r="B111" s="910" t="s">
        <v>663</v>
      </c>
      <c r="C111" s="911"/>
      <c r="D111" s="611"/>
    </row>
    <row r="112" spans="1:4" s="56" customFormat="1" ht="15" customHeight="1" thickBot="1">
      <c r="A112" s="83">
        <v>35</v>
      </c>
      <c r="B112" s="910" t="s">
        <v>665</v>
      </c>
      <c r="C112" s="911"/>
      <c r="D112" s="612"/>
    </row>
    <row r="113" spans="1:4" s="56" customFormat="1" ht="15" customHeight="1" thickBot="1">
      <c r="A113" s="83">
        <v>36</v>
      </c>
      <c r="B113" s="910" t="s">
        <v>666</v>
      </c>
      <c r="C113" s="911"/>
      <c r="D113" s="611"/>
    </row>
    <row r="114" ht="12.75" customHeight="1"/>
    <row r="115" ht="12.75" customHeight="1"/>
    <row r="116" spans="1:4" ht="34.5" customHeight="1">
      <c r="A116" s="920" t="s">
        <v>668</v>
      </c>
      <c r="B116" s="920"/>
      <c r="C116" s="920"/>
      <c r="D116" s="920"/>
    </row>
    <row r="122" ht="27.75" customHeight="1"/>
    <row r="123" spans="1:4" ht="15.75">
      <c r="A123" s="904" t="s">
        <v>549</v>
      </c>
      <c r="B123" s="904"/>
      <c r="C123" s="904"/>
      <c r="D123" s="904"/>
    </row>
    <row r="124" ht="13.5" thickBot="1"/>
    <row r="125" spans="1:4" ht="15.75" thickBot="1">
      <c r="A125" s="596" t="s">
        <v>550</v>
      </c>
      <c r="B125" s="905" t="s">
        <v>551</v>
      </c>
      <c r="C125" s="906"/>
      <c r="D125" s="596" t="s">
        <v>552</v>
      </c>
    </row>
    <row r="126" spans="1:4" ht="15.75" thickBot="1">
      <c r="A126" s="907" t="s">
        <v>553</v>
      </c>
      <c r="B126" s="908"/>
      <c r="C126" s="908"/>
      <c r="D126" s="909"/>
    </row>
    <row r="127" spans="1:4" ht="13.5" thickBot="1">
      <c r="A127" s="83">
        <v>1</v>
      </c>
      <c r="B127" s="910" t="s">
        <v>554</v>
      </c>
      <c r="C127" s="911"/>
      <c r="D127" s="600" t="s">
        <v>675</v>
      </c>
    </row>
    <row r="128" spans="1:4" ht="13.5" thickBot="1">
      <c r="A128" s="912">
        <v>2</v>
      </c>
      <c r="B128" s="912" t="s">
        <v>555</v>
      </c>
      <c r="C128" s="601" t="s">
        <v>556</v>
      </c>
      <c r="D128" s="601" t="s">
        <v>557</v>
      </c>
    </row>
    <row r="129" spans="1:4" ht="12.75">
      <c r="A129" s="913"/>
      <c r="B129" s="913"/>
      <c r="C129" s="40" t="s">
        <v>558</v>
      </c>
      <c r="D129" s="40"/>
    </row>
    <row r="130" spans="1:4" ht="12.75">
      <c r="A130" s="913"/>
      <c r="B130" s="913"/>
      <c r="C130" s="43" t="s">
        <v>559</v>
      </c>
      <c r="D130" s="43"/>
    </row>
    <row r="131" spans="1:4" ht="12.75">
      <c r="A131" s="913"/>
      <c r="B131" s="913"/>
      <c r="C131" s="43" t="s">
        <v>560</v>
      </c>
      <c r="D131" s="43"/>
    </row>
    <row r="132" spans="1:4" ht="12.75">
      <c r="A132" s="913"/>
      <c r="B132" s="913"/>
      <c r="C132" s="43" t="s">
        <v>561</v>
      </c>
      <c r="D132" s="43"/>
    </row>
    <row r="133" spans="1:4" ht="12.75">
      <c r="A133" s="913"/>
      <c r="B133" s="913"/>
      <c r="C133" s="43" t="s">
        <v>562</v>
      </c>
      <c r="D133" s="43"/>
    </row>
    <row r="134" spans="1:4" ht="13.5" thickBot="1">
      <c r="A134" s="914"/>
      <c r="B134" s="914"/>
      <c r="C134" s="45" t="s">
        <v>563</v>
      </c>
      <c r="D134" s="45"/>
    </row>
    <row r="135" spans="1:4" ht="13.5" thickBot="1">
      <c r="A135" s="83">
        <v>3</v>
      </c>
      <c r="B135" s="910" t="s">
        <v>564</v>
      </c>
      <c r="C135" s="911"/>
      <c r="D135" s="82"/>
    </row>
    <row r="136" spans="1:4" ht="13.5" thickBot="1">
      <c r="A136" s="83">
        <v>4</v>
      </c>
      <c r="B136" s="910" t="s">
        <v>566</v>
      </c>
      <c r="C136" s="911"/>
      <c r="D136" s="82" t="s">
        <v>25</v>
      </c>
    </row>
    <row r="137" spans="1:4" ht="13.5" thickBot="1">
      <c r="A137" s="912">
        <v>5</v>
      </c>
      <c r="B137" s="912" t="s">
        <v>567</v>
      </c>
      <c r="C137" s="601" t="s">
        <v>556</v>
      </c>
      <c r="D137" s="601" t="s">
        <v>556</v>
      </c>
    </row>
    <row r="138" spans="1:4" ht="12.75">
      <c r="A138" s="913"/>
      <c r="B138" s="913"/>
      <c r="C138" s="40" t="s">
        <v>568</v>
      </c>
      <c r="D138" s="40"/>
    </row>
    <row r="139" spans="1:4" ht="13.5" thickBot="1">
      <c r="A139" s="914"/>
      <c r="B139" s="914"/>
      <c r="C139" s="45" t="s">
        <v>8</v>
      </c>
      <c r="D139" s="45"/>
    </row>
    <row r="140" spans="1:4" ht="13.5" thickBot="1">
      <c r="A140" s="83">
        <v>6</v>
      </c>
      <c r="B140" s="910" t="s">
        <v>569</v>
      </c>
      <c r="C140" s="911"/>
      <c r="D140" s="82"/>
    </row>
    <row r="141" spans="1:4" ht="12.75">
      <c r="A141" s="912">
        <v>7</v>
      </c>
      <c r="B141" s="912" t="s">
        <v>570</v>
      </c>
      <c r="C141" s="602" t="s">
        <v>556</v>
      </c>
      <c r="D141" s="602" t="s">
        <v>557</v>
      </c>
    </row>
    <row r="142" spans="1:4" ht="13.5" thickBot="1">
      <c r="A142" s="913"/>
      <c r="B142" s="913"/>
      <c r="C142" s="603" t="s">
        <v>571</v>
      </c>
      <c r="D142" s="603" t="s">
        <v>571</v>
      </c>
    </row>
    <row r="143" spans="1:4" ht="12.75">
      <c r="A143" s="913"/>
      <c r="B143" s="913"/>
      <c r="C143" s="34" t="s">
        <v>572</v>
      </c>
      <c r="D143" s="34"/>
    </row>
    <row r="144" spans="1:4" ht="12.75">
      <c r="A144" s="913"/>
      <c r="B144" s="913"/>
      <c r="C144" s="43" t="s">
        <v>573</v>
      </c>
      <c r="D144" s="43"/>
    </row>
    <row r="145" spans="1:4" ht="12.75">
      <c r="A145" s="913"/>
      <c r="B145" s="913"/>
      <c r="C145" s="43" t="s">
        <v>574</v>
      </c>
      <c r="D145" s="43"/>
    </row>
    <row r="146" spans="1:4" ht="12.75">
      <c r="A146" s="913"/>
      <c r="B146" s="913"/>
      <c r="C146" s="43" t="s">
        <v>575</v>
      </c>
      <c r="D146" s="43"/>
    </row>
    <row r="147" spans="1:4" ht="13.5" thickBot="1">
      <c r="A147" s="914"/>
      <c r="B147" s="914"/>
      <c r="C147" s="45" t="s">
        <v>576</v>
      </c>
      <c r="D147" s="45"/>
    </row>
    <row r="148" spans="1:4" ht="12.75">
      <c r="A148" s="912">
        <v>8</v>
      </c>
      <c r="B148" s="912" t="s">
        <v>577</v>
      </c>
      <c r="C148" s="604" t="s">
        <v>556</v>
      </c>
      <c r="D148" s="604"/>
    </row>
    <row r="149" spans="1:4" ht="13.5" thickBot="1">
      <c r="A149" s="913"/>
      <c r="B149" s="913"/>
      <c r="C149" s="605" t="s">
        <v>571</v>
      </c>
      <c r="D149" s="605" t="s">
        <v>571</v>
      </c>
    </row>
    <row r="150" spans="1:4" ht="12.75">
      <c r="A150" s="913"/>
      <c r="B150" s="913"/>
      <c r="C150" s="34" t="s">
        <v>578</v>
      </c>
      <c r="D150" s="34"/>
    </row>
    <row r="151" spans="1:4" ht="12.75">
      <c r="A151" s="913"/>
      <c r="B151" s="913"/>
      <c r="C151" s="43" t="s">
        <v>579</v>
      </c>
      <c r="D151" s="43"/>
    </row>
    <row r="152" spans="1:4" ht="12.75">
      <c r="A152" s="913"/>
      <c r="B152" s="913"/>
      <c r="C152" s="43" t="s">
        <v>580</v>
      </c>
      <c r="D152" s="43"/>
    </row>
    <row r="153" spans="1:4" ht="12.75" customHeight="1">
      <c r="A153" s="913"/>
      <c r="B153" s="913"/>
      <c r="C153" s="43" t="s">
        <v>581</v>
      </c>
      <c r="D153" s="43"/>
    </row>
    <row r="154" spans="1:4" ht="12.75" customHeight="1">
      <c r="A154" s="913"/>
      <c r="B154" s="913"/>
      <c r="C154" s="43" t="s">
        <v>582</v>
      </c>
      <c r="D154" s="43"/>
    </row>
    <row r="155" spans="1:4" ht="12.75" customHeight="1">
      <c r="A155" s="913"/>
      <c r="B155" s="913"/>
      <c r="C155" s="43" t="s">
        <v>583</v>
      </c>
      <c r="D155" s="43"/>
    </row>
    <row r="156" spans="1:4" ht="12.75" customHeight="1">
      <c r="A156" s="913"/>
      <c r="B156" s="913"/>
      <c r="C156" s="43" t="s">
        <v>584</v>
      </c>
      <c r="D156" s="43"/>
    </row>
    <row r="157" spans="1:4" ht="13.5" customHeight="1">
      <c r="A157" s="913"/>
      <c r="B157" s="913"/>
      <c r="C157" s="43" t="s">
        <v>585</v>
      </c>
      <c r="D157" s="43"/>
    </row>
    <row r="158" spans="1:4" ht="12.75" customHeight="1">
      <c r="A158" s="913"/>
      <c r="B158" s="913"/>
      <c r="C158" s="43" t="s">
        <v>586</v>
      </c>
      <c r="D158" s="43"/>
    </row>
    <row r="159" spans="1:4" ht="13.5" customHeight="1" thickBot="1">
      <c r="A159" s="914"/>
      <c r="B159" s="914"/>
      <c r="C159" s="45" t="s">
        <v>587</v>
      </c>
      <c r="D159" s="45"/>
    </row>
    <row r="160" spans="1:4" ht="13.5" customHeight="1" thickBot="1">
      <c r="A160" s="912">
        <v>9</v>
      </c>
      <c r="B160" s="912" t="s">
        <v>588</v>
      </c>
      <c r="C160" s="601" t="s">
        <v>556</v>
      </c>
      <c r="D160" s="601" t="s">
        <v>557</v>
      </c>
    </row>
    <row r="161" spans="1:4" ht="12.75" customHeight="1">
      <c r="A161" s="913"/>
      <c r="B161" s="913"/>
      <c r="C161" s="34" t="s">
        <v>581</v>
      </c>
      <c r="D161" s="34"/>
    </row>
    <row r="162" spans="1:4" ht="13.5" customHeight="1">
      <c r="A162" s="913"/>
      <c r="B162" s="913"/>
      <c r="C162" s="43" t="s">
        <v>589</v>
      </c>
      <c r="D162" s="43" t="s">
        <v>589</v>
      </c>
    </row>
    <row r="163" spans="1:4" ht="12.75" customHeight="1">
      <c r="A163" s="913"/>
      <c r="B163" s="913"/>
      <c r="C163" s="43" t="s">
        <v>590</v>
      </c>
      <c r="D163" s="43"/>
    </row>
    <row r="164" spans="1:4" ht="13.5" customHeight="1" thickBot="1">
      <c r="A164" s="914"/>
      <c r="B164" s="914"/>
      <c r="C164" s="45" t="s">
        <v>591</v>
      </c>
      <c r="D164" s="45"/>
    </row>
    <row r="165" spans="1:4" ht="13.5" customHeight="1" thickBot="1">
      <c r="A165" s="83">
        <v>10</v>
      </c>
      <c r="B165" s="910" t="s">
        <v>592</v>
      </c>
      <c r="C165" s="911"/>
      <c r="D165" s="82" t="s">
        <v>593</v>
      </c>
    </row>
    <row r="166" spans="1:4" ht="15.75" thickBot="1">
      <c r="A166" s="907" t="s">
        <v>594</v>
      </c>
      <c r="B166" s="908"/>
      <c r="C166" s="908"/>
      <c r="D166" s="909"/>
    </row>
    <row r="167" spans="1:5" ht="97.5" customHeight="1" thickBot="1">
      <c r="A167" s="83">
        <v>11</v>
      </c>
      <c r="B167" s="910" t="s">
        <v>595</v>
      </c>
      <c r="C167" s="911"/>
      <c r="D167" s="620"/>
      <c r="E167" s="619"/>
    </row>
    <row r="168" spans="1:4" ht="42.75" customHeight="1" thickBot="1">
      <c r="A168" s="912">
        <v>12</v>
      </c>
      <c r="B168" s="912" t="s">
        <v>596</v>
      </c>
      <c r="C168" s="606" t="s">
        <v>556</v>
      </c>
      <c r="D168" s="607" t="s">
        <v>557</v>
      </c>
    </row>
    <row r="169" spans="1:4" ht="12.75">
      <c r="A169" s="913"/>
      <c r="B169" s="913"/>
      <c r="C169" s="34" t="s">
        <v>597</v>
      </c>
      <c r="D169" s="34"/>
    </row>
    <row r="170" spans="1:4" ht="12.75">
      <c r="A170" s="913"/>
      <c r="B170" s="913"/>
      <c r="C170" s="43" t="s">
        <v>598</v>
      </c>
      <c r="D170" s="43"/>
    </row>
    <row r="171" spans="1:4" ht="13.5" thickBot="1">
      <c r="A171" s="914"/>
      <c r="B171" s="914"/>
      <c r="C171" s="45" t="s">
        <v>599</v>
      </c>
      <c r="D171" s="45"/>
    </row>
    <row r="172" spans="1:4" ht="13.5" thickBot="1">
      <c r="A172" s="912">
        <v>13</v>
      </c>
      <c r="B172" s="912" t="s">
        <v>600</v>
      </c>
      <c r="C172" s="606" t="s">
        <v>556</v>
      </c>
      <c r="D172" s="607" t="s">
        <v>557</v>
      </c>
    </row>
    <row r="173" spans="1:4" ht="12.75">
      <c r="A173" s="913"/>
      <c r="B173" s="913"/>
      <c r="C173" s="34" t="s">
        <v>601</v>
      </c>
      <c r="D173" s="34"/>
    </row>
    <row r="174" spans="1:4" ht="12.75">
      <c r="A174" s="913"/>
      <c r="B174" s="913"/>
      <c r="C174" s="43" t="s">
        <v>602</v>
      </c>
      <c r="D174" s="43"/>
    </row>
    <row r="175" spans="1:4" ht="12.75">
      <c r="A175" s="913"/>
      <c r="B175" s="913"/>
      <c r="C175" s="43" t="s">
        <v>603</v>
      </c>
      <c r="D175" s="43"/>
    </row>
    <row r="176" spans="1:4" ht="12.75">
      <c r="A176" s="913"/>
      <c r="B176" s="913"/>
      <c r="C176" s="43" t="s">
        <v>604</v>
      </c>
      <c r="D176" s="43"/>
    </row>
    <row r="177" spans="1:4" ht="12.75">
      <c r="A177" s="913"/>
      <c r="B177" s="913"/>
      <c r="C177" s="43" t="s">
        <v>605</v>
      </c>
      <c r="D177" s="43"/>
    </row>
    <row r="178" spans="1:4" ht="12.75">
      <c r="A178" s="913"/>
      <c r="B178" s="913"/>
      <c r="C178" s="43" t="s">
        <v>606</v>
      </c>
      <c r="D178" s="43"/>
    </row>
    <row r="179" spans="1:4" ht="13.5" thickBot="1">
      <c r="A179" s="914"/>
      <c r="B179" s="914"/>
      <c r="C179" s="45" t="s">
        <v>607</v>
      </c>
      <c r="D179" s="45"/>
    </row>
    <row r="180" spans="1:4" ht="13.5" thickBot="1">
      <c r="A180" s="83">
        <v>14</v>
      </c>
      <c r="B180" s="910" t="s">
        <v>608</v>
      </c>
      <c r="C180" s="911"/>
      <c r="D180" s="82"/>
    </row>
    <row r="181" spans="1:4" ht="13.5" thickBot="1">
      <c r="A181" s="83">
        <v>15</v>
      </c>
      <c r="B181" s="910" t="s">
        <v>610</v>
      </c>
      <c r="C181" s="911"/>
      <c r="D181" s="608"/>
    </row>
    <row r="182" spans="1:4" ht="13.5" thickBot="1">
      <c r="A182" s="83">
        <v>16</v>
      </c>
      <c r="B182" s="910" t="s">
        <v>611</v>
      </c>
      <c r="C182" s="911"/>
      <c r="D182" s="608"/>
    </row>
    <row r="183" spans="1:4" ht="15.75" thickBot="1">
      <c r="A183" s="907" t="s">
        <v>612</v>
      </c>
      <c r="B183" s="908"/>
      <c r="C183" s="908"/>
      <c r="D183" s="909"/>
    </row>
    <row r="184" spans="1:4" ht="13.5" thickBot="1">
      <c r="A184" s="83">
        <v>17</v>
      </c>
      <c r="B184" s="910" t="s">
        <v>613</v>
      </c>
      <c r="C184" s="911"/>
      <c r="D184" s="230"/>
    </row>
    <row r="185" spans="1:4" ht="16.5" thickBot="1">
      <c r="A185" s="83">
        <v>18</v>
      </c>
      <c r="B185" s="910" t="s">
        <v>614</v>
      </c>
      <c r="C185" s="911"/>
      <c r="D185" s="610"/>
    </row>
    <row r="186" spans="1:4" ht="16.5" thickBot="1">
      <c r="A186" s="83">
        <v>19</v>
      </c>
      <c r="B186" s="910" t="s">
        <v>615</v>
      </c>
      <c r="C186" s="911"/>
      <c r="D186" s="610">
        <v>0</v>
      </c>
    </row>
    <row r="187" spans="1:4" ht="16.5" thickBot="1">
      <c r="A187" s="83">
        <v>20</v>
      </c>
      <c r="B187" s="910" t="s">
        <v>616</v>
      </c>
      <c r="C187" s="911"/>
      <c r="D187" s="610">
        <v>0</v>
      </c>
    </row>
    <row r="188" spans="1:4" ht="16.5" thickBot="1">
      <c r="A188" s="83">
        <v>21</v>
      </c>
      <c r="B188" s="910" t="s">
        <v>617</v>
      </c>
      <c r="C188" s="911"/>
      <c r="D188" s="610">
        <v>0</v>
      </c>
    </row>
    <row r="189" spans="1:4" ht="16.5" thickBot="1">
      <c r="A189" s="83">
        <v>22</v>
      </c>
      <c r="B189" s="910" t="s">
        <v>618</v>
      </c>
      <c r="C189" s="911"/>
      <c r="D189" s="610">
        <v>0</v>
      </c>
    </row>
    <row r="190" spans="1:4" ht="16.5" thickBot="1">
      <c r="A190" s="83">
        <v>23</v>
      </c>
      <c r="B190" s="910" t="s">
        <v>619</v>
      </c>
      <c r="C190" s="911"/>
      <c r="D190" s="610">
        <v>0</v>
      </c>
    </row>
    <row r="191" spans="1:4" ht="16.5" thickBot="1">
      <c r="A191" s="83">
        <v>24</v>
      </c>
      <c r="B191" s="915" t="s">
        <v>621</v>
      </c>
      <c r="C191" s="916"/>
      <c r="D191" s="610">
        <v>0</v>
      </c>
    </row>
    <row r="192" spans="1:4" ht="16.5" thickBot="1">
      <c r="A192" s="83">
        <v>25</v>
      </c>
      <c r="B192" s="910" t="s">
        <v>622</v>
      </c>
      <c r="C192" s="911"/>
      <c r="D192" s="610">
        <v>0</v>
      </c>
    </row>
    <row r="193" spans="1:4" ht="16.5" thickBot="1">
      <c r="A193" s="83">
        <v>26</v>
      </c>
      <c r="B193" s="910" t="s">
        <v>694</v>
      </c>
      <c r="C193" s="911"/>
      <c r="D193" s="610">
        <v>0</v>
      </c>
    </row>
    <row r="194" spans="1:4" ht="13.5" thickBot="1">
      <c r="A194" s="917" t="s">
        <v>693</v>
      </c>
      <c r="B194" s="918"/>
      <c r="C194" s="918"/>
      <c r="D194" s="919"/>
    </row>
    <row r="195" spans="1:4" ht="13.5" thickBot="1">
      <c r="A195" s="83">
        <v>27</v>
      </c>
      <c r="B195" s="910" t="s">
        <v>624</v>
      </c>
      <c r="C195" s="911"/>
      <c r="D195" s="85"/>
    </row>
    <row r="196" spans="1:4" ht="13.5" thickBot="1">
      <c r="A196" s="83">
        <v>28</v>
      </c>
      <c r="B196" s="910" t="s">
        <v>626</v>
      </c>
      <c r="C196" s="911"/>
      <c r="D196" s="613"/>
    </row>
    <row r="197" spans="1:4" ht="15.75" thickBot="1">
      <c r="A197" s="83">
        <v>29</v>
      </c>
      <c r="B197" s="910" t="s">
        <v>627</v>
      </c>
      <c r="C197" s="911"/>
      <c r="D197" s="618"/>
    </row>
    <row r="198" spans="1:4" ht="15.75" thickBot="1">
      <c r="A198" s="83">
        <v>30</v>
      </c>
      <c r="B198" s="910" t="s">
        <v>628</v>
      </c>
      <c r="C198" s="911"/>
      <c r="D198" s="611"/>
    </row>
    <row r="199" spans="1:4" ht="15.75" thickBot="1">
      <c r="A199" s="907" t="s">
        <v>629</v>
      </c>
      <c r="B199" s="908"/>
      <c r="C199" s="908"/>
      <c r="D199" s="909"/>
    </row>
    <row r="200" spans="1:4" ht="13.5" thickBot="1">
      <c r="A200" s="912">
        <v>31</v>
      </c>
      <c r="B200" s="912" t="s">
        <v>630</v>
      </c>
      <c r="C200" s="601" t="s">
        <v>556</v>
      </c>
      <c r="D200" s="601" t="s">
        <v>557</v>
      </c>
    </row>
    <row r="201" spans="1:4" ht="12.75">
      <c r="A201" s="913"/>
      <c r="B201" s="913"/>
      <c r="C201" s="34" t="s">
        <v>631</v>
      </c>
      <c r="D201" s="34"/>
    </row>
    <row r="202" spans="1:4" ht="12.75">
      <c r="A202" s="913"/>
      <c r="B202" s="913"/>
      <c r="C202" s="43" t="s">
        <v>632</v>
      </c>
      <c r="D202" s="43"/>
    </row>
    <row r="203" spans="1:4" ht="12.75">
      <c r="A203" s="913"/>
      <c r="B203" s="913"/>
      <c r="C203" s="43" t="s">
        <v>633</v>
      </c>
      <c r="D203" s="43"/>
    </row>
    <row r="204" spans="1:4" ht="12.75">
      <c r="A204" s="913"/>
      <c r="B204" s="913"/>
      <c r="C204" s="43" t="s">
        <v>634</v>
      </c>
      <c r="D204" s="43"/>
    </row>
    <row r="205" spans="1:4" ht="13.5" thickBot="1">
      <c r="A205" s="914"/>
      <c r="B205" s="914"/>
      <c r="C205" s="45" t="s">
        <v>635</v>
      </c>
      <c r="D205" s="45"/>
    </row>
    <row r="206" spans="1:4" ht="13.5" thickBot="1">
      <c r="A206" s="912">
        <v>32</v>
      </c>
      <c r="B206" s="912" t="s">
        <v>636</v>
      </c>
      <c r="C206" s="601" t="s">
        <v>556</v>
      </c>
      <c r="D206" s="601" t="s">
        <v>557</v>
      </c>
    </row>
    <row r="207" spans="1:4" ht="12.75">
      <c r="A207" s="913"/>
      <c r="B207" s="913"/>
      <c r="C207" s="34" t="s">
        <v>637</v>
      </c>
      <c r="D207" s="34"/>
    </row>
    <row r="208" spans="1:4" ht="12.75">
      <c r="A208" s="913"/>
      <c r="B208" s="913"/>
      <c r="C208" s="43" t="s">
        <v>638</v>
      </c>
      <c r="D208" s="43"/>
    </row>
    <row r="209" spans="1:4" ht="12.75">
      <c r="A209" s="913"/>
      <c r="B209" s="913"/>
      <c r="C209" s="43" t="s">
        <v>639</v>
      </c>
      <c r="D209" s="43"/>
    </row>
    <row r="210" spans="1:4" ht="12.75">
      <c r="A210" s="913"/>
      <c r="B210" s="913"/>
      <c r="C210" s="43" t="s">
        <v>640</v>
      </c>
      <c r="D210" s="43"/>
    </row>
    <row r="211" spans="1:4" ht="12.75">
      <c r="A211" s="913"/>
      <c r="B211" s="913"/>
      <c r="C211" s="43" t="s">
        <v>641</v>
      </c>
      <c r="D211" s="43"/>
    </row>
    <row r="212" spans="1:4" ht="12.75">
      <c r="A212" s="913"/>
      <c r="B212" s="913"/>
      <c r="C212" s="43" t="s">
        <v>642</v>
      </c>
      <c r="D212" s="43"/>
    </row>
    <row r="213" spans="1:4" ht="12.75">
      <c r="A213" s="913"/>
      <c r="B213" s="913"/>
      <c r="C213" s="43" t="s">
        <v>643</v>
      </c>
      <c r="D213" s="43"/>
    </row>
    <row r="214" spans="1:4" ht="12.75">
      <c r="A214" s="913"/>
      <c r="B214" s="913"/>
      <c r="C214" s="43" t="s">
        <v>644</v>
      </c>
      <c r="D214" s="43"/>
    </row>
    <row r="215" spans="1:4" ht="12.75">
      <c r="A215" s="913"/>
      <c r="B215" s="913"/>
      <c r="C215" s="43" t="s">
        <v>645</v>
      </c>
      <c r="D215" s="43"/>
    </row>
    <row r="216" spans="1:4" ht="12.75">
      <c r="A216" s="913"/>
      <c r="B216" s="913"/>
      <c r="C216" s="43" t="s">
        <v>646</v>
      </c>
      <c r="D216" s="43"/>
    </row>
    <row r="217" spans="1:4" ht="12.75">
      <c r="A217" s="913"/>
      <c r="B217" s="913"/>
      <c r="C217" s="43" t="s">
        <v>647</v>
      </c>
      <c r="D217" s="43"/>
    </row>
    <row r="218" spans="1:4" ht="13.5" thickBot="1">
      <c r="A218" s="914"/>
      <c r="B218" s="914"/>
      <c r="C218" s="45" t="s">
        <v>648</v>
      </c>
      <c r="D218" s="45"/>
    </row>
    <row r="219" spans="1:4" ht="13.5" thickBot="1">
      <c r="A219" s="912">
        <v>33</v>
      </c>
      <c r="B219" s="912" t="s">
        <v>649</v>
      </c>
      <c r="C219" s="606" t="s">
        <v>556</v>
      </c>
      <c r="D219" s="606" t="s">
        <v>557</v>
      </c>
    </row>
    <row r="220" spans="1:4" ht="12.75">
      <c r="A220" s="913"/>
      <c r="B220" s="913"/>
      <c r="C220" s="34" t="s">
        <v>650</v>
      </c>
      <c r="D220" s="34"/>
    </row>
    <row r="221" spans="1:4" ht="12.75">
      <c r="A221" s="913"/>
      <c r="B221" s="913"/>
      <c r="C221" s="43" t="s">
        <v>651</v>
      </c>
      <c r="D221" s="43"/>
    </row>
    <row r="222" spans="1:4" ht="12.75">
      <c r="A222" s="913"/>
      <c r="B222" s="913"/>
      <c r="C222" s="43" t="s">
        <v>652</v>
      </c>
      <c r="D222" s="43"/>
    </row>
    <row r="223" spans="1:4" ht="12.75">
      <c r="A223" s="913"/>
      <c r="B223" s="913"/>
      <c r="C223" s="43" t="s">
        <v>653</v>
      </c>
      <c r="D223" s="43"/>
    </row>
    <row r="224" spans="1:4" ht="12.75">
      <c r="A224" s="913"/>
      <c r="B224" s="913"/>
      <c r="C224" s="43" t="s">
        <v>654</v>
      </c>
      <c r="D224" s="43"/>
    </row>
    <row r="225" spans="1:4" ht="12.75">
      <c r="A225" s="913"/>
      <c r="B225" s="913"/>
      <c r="C225" s="43" t="s">
        <v>655</v>
      </c>
      <c r="D225" s="43"/>
    </row>
    <row r="226" spans="1:4" ht="12.75">
      <c r="A226" s="913"/>
      <c r="B226" s="913"/>
      <c r="C226" s="43" t="s">
        <v>656</v>
      </c>
      <c r="D226" s="43"/>
    </row>
    <row r="227" spans="1:4" ht="12.75">
      <c r="A227" s="913"/>
      <c r="B227" s="913"/>
      <c r="C227" s="43" t="s">
        <v>657</v>
      </c>
      <c r="D227" s="43"/>
    </row>
    <row r="228" spans="1:4" ht="12.75">
      <c r="A228" s="913"/>
      <c r="B228" s="913"/>
      <c r="C228" s="43" t="s">
        <v>658</v>
      </c>
      <c r="D228" s="43"/>
    </row>
    <row r="229" spans="1:4" ht="12.75">
      <c r="A229" s="913"/>
      <c r="B229" s="913"/>
      <c r="C229" s="43" t="s">
        <v>659</v>
      </c>
      <c r="D229" s="43"/>
    </row>
    <row r="230" spans="1:4" ht="12.75">
      <c r="A230" s="913"/>
      <c r="B230" s="913"/>
      <c r="C230" s="43" t="s">
        <v>660</v>
      </c>
      <c r="D230" s="43"/>
    </row>
    <row r="231" spans="1:4" ht="12.75">
      <c r="A231" s="913"/>
      <c r="B231" s="913"/>
      <c r="C231" s="43" t="s">
        <v>661</v>
      </c>
      <c r="D231" s="43"/>
    </row>
    <row r="232" spans="1:4" ht="13.5" thickBot="1">
      <c r="A232" s="914"/>
      <c r="B232" s="914"/>
      <c r="C232" s="45" t="s">
        <v>662</v>
      </c>
      <c r="D232" s="45"/>
    </row>
    <row r="233" spans="1:4" ht="15.75" thickBot="1">
      <c r="A233" s="83">
        <v>34</v>
      </c>
      <c r="B233" s="910" t="s">
        <v>663</v>
      </c>
      <c r="C233" s="911"/>
      <c r="D233" s="611"/>
    </row>
    <row r="234" spans="1:4" ht="15.75" thickBot="1">
      <c r="A234" s="83">
        <v>35</v>
      </c>
      <c r="B234" s="910" t="s">
        <v>665</v>
      </c>
      <c r="C234" s="911"/>
      <c r="D234" s="612"/>
    </row>
    <row r="235" spans="1:4" ht="15.75" thickBot="1">
      <c r="A235" s="83">
        <v>36</v>
      </c>
      <c r="B235" s="910" t="s">
        <v>666</v>
      </c>
      <c r="C235" s="911"/>
      <c r="D235" s="611"/>
    </row>
    <row r="237" spans="2:5" ht="12.75" customHeight="1">
      <c r="B237" s="920" t="s">
        <v>668</v>
      </c>
      <c r="C237" s="920"/>
      <c r="D237" s="920"/>
      <c r="E237" s="920"/>
    </row>
  </sheetData>
  <sheetProtection/>
  <mergeCells count="108">
    <mergeCell ref="B237:E237"/>
    <mergeCell ref="A123:D123"/>
    <mergeCell ref="B125:C125"/>
    <mergeCell ref="A126:D126"/>
    <mergeCell ref="B127:C127"/>
    <mergeCell ref="A128:A134"/>
    <mergeCell ref="B128:B134"/>
    <mergeCell ref="B135:C135"/>
    <mergeCell ref="B136:C136"/>
    <mergeCell ref="A137:A139"/>
    <mergeCell ref="B137:B139"/>
    <mergeCell ref="B140:C140"/>
    <mergeCell ref="A141:A147"/>
    <mergeCell ref="B141:B147"/>
    <mergeCell ref="A148:A159"/>
    <mergeCell ref="B148:B159"/>
    <mergeCell ref="A160:A164"/>
    <mergeCell ref="B160:B164"/>
    <mergeCell ref="B165:C165"/>
    <mergeCell ref="A166:D166"/>
    <mergeCell ref="B167:C167"/>
    <mergeCell ref="A168:A171"/>
    <mergeCell ref="B168:B171"/>
    <mergeCell ref="A172:A179"/>
    <mergeCell ref="B172:B179"/>
    <mergeCell ref="B180:C180"/>
    <mergeCell ref="B181:C181"/>
    <mergeCell ref="B182:C182"/>
    <mergeCell ref="A183:D183"/>
    <mergeCell ref="B184:C184"/>
    <mergeCell ref="B185:C185"/>
    <mergeCell ref="B186:C186"/>
    <mergeCell ref="B187:C187"/>
    <mergeCell ref="B188:C188"/>
    <mergeCell ref="B189:C189"/>
    <mergeCell ref="B190:C190"/>
    <mergeCell ref="B191:C191"/>
    <mergeCell ref="B192:C192"/>
    <mergeCell ref="B193:C193"/>
    <mergeCell ref="A194:D194"/>
    <mergeCell ref="B195:C195"/>
    <mergeCell ref="B196:C196"/>
    <mergeCell ref="B197:C197"/>
    <mergeCell ref="B198:C198"/>
    <mergeCell ref="A199:D199"/>
    <mergeCell ref="A200:A205"/>
    <mergeCell ref="B200:B205"/>
    <mergeCell ref="A206:A218"/>
    <mergeCell ref="B206:B218"/>
    <mergeCell ref="A219:A232"/>
    <mergeCell ref="B219:B232"/>
    <mergeCell ref="B233:C233"/>
    <mergeCell ref="B234:C234"/>
    <mergeCell ref="B235:C235"/>
    <mergeCell ref="B111:C111"/>
    <mergeCell ref="B112:C112"/>
    <mergeCell ref="B113:C113"/>
    <mergeCell ref="A116:D116"/>
    <mergeCell ref="A77:D77"/>
    <mergeCell ref="A78:A83"/>
    <mergeCell ref="B78:B83"/>
    <mergeCell ref="A84:A96"/>
    <mergeCell ref="B84:B96"/>
    <mergeCell ref="A97:A110"/>
    <mergeCell ref="B97:B110"/>
    <mergeCell ref="B71:C71"/>
    <mergeCell ref="A72:D72"/>
    <mergeCell ref="B73:C73"/>
    <mergeCell ref="B74:C74"/>
    <mergeCell ref="B75:C75"/>
    <mergeCell ref="B76:C76"/>
    <mergeCell ref="B65:C65"/>
    <mergeCell ref="B66:C66"/>
    <mergeCell ref="B67:C67"/>
    <mergeCell ref="B68:C68"/>
    <mergeCell ref="B69:C69"/>
    <mergeCell ref="B70:C70"/>
    <mergeCell ref="B59:C59"/>
    <mergeCell ref="B60:C60"/>
    <mergeCell ref="A61:D61"/>
    <mergeCell ref="B62:C62"/>
    <mergeCell ref="B63:C63"/>
    <mergeCell ref="B64:C64"/>
    <mergeCell ref="B45:C45"/>
    <mergeCell ref="A46:A49"/>
    <mergeCell ref="B46:B49"/>
    <mergeCell ref="A50:A57"/>
    <mergeCell ref="B50:B57"/>
    <mergeCell ref="B58:C58"/>
    <mergeCell ref="A26:A37"/>
    <mergeCell ref="B26:B37"/>
    <mergeCell ref="A38:A42"/>
    <mergeCell ref="B38:B42"/>
    <mergeCell ref="B43:C43"/>
    <mergeCell ref="A44:D44"/>
    <mergeCell ref="B13:C13"/>
    <mergeCell ref="B14:C14"/>
    <mergeCell ref="A15:A17"/>
    <mergeCell ref="B15:B17"/>
    <mergeCell ref="B18:C18"/>
    <mergeCell ref="A19:A25"/>
    <mergeCell ref="B19:B25"/>
    <mergeCell ref="A1:D1"/>
    <mergeCell ref="B3:C3"/>
    <mergeCell ref="A4:D4"/>
    <mergeCell ref="B5:C5"/>
    <mergeCell ref="A6:A12"/>
    <mergeCell ref="B6:B12"/>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B2:N65"/>
  <sheetViews>
    <sheetView zoomScalePageLayoutView="0" workbookViewId="0" topLeftCell="A34">
      <selection activeCell="A2" sqref="A2:N60"/>
    </sheetView>
  </sheetViews>
  <sheetFormatPr defaultColWidth="9.140625" defaultRowHeight="12.75"/>
  <cols>
    <col min="1" max="1" width="3.28125" style="322" customWidth="1"/>
    <col min="2" max="2" width="10.57421875" style="328" customWidth="1"/>
    <col min="3" max="3" width="14.8515625" style="322" customWidth="1"/>
    <col min="4" max="4" width="16.421875" style="322" customWidth="1"/>
    <col min="5" max="5" width="13.7109375" style="322" customWidth="1"/>
    <col min="6" max="6" width="15.00390625" style="322" customWidth="1"/>
    <col min="7" max="7" width="15.57421875" style="322" customWidth="1"/>
    <col min="8" max="8" width="14.8515625" style="322" customWidth="1"/>
    <col min="9" max="9" width="16.140625" style="322" customWidth="1"/>
    <col min="10" max="10" width="16.7109375" style="322" customWidth="1"/>
    <col min="11" max="11" width="0.5625" style="322" hidden="1" customWidth="1"/>
    <col min="12" max="12" width="15.00390625" style="322" customWidth="1"/>
    <col min="13" max="13" width="16.421875" style="322" customWidth="1"/>
    <col min="14" max="14" width="14.140625" style="322" customWidth="1"/>
    <col min="15" max="15" width="9.140625" style="322" customWidth="1"/>
    <col min="16" max="16384" width="9.140625" style="322" customWidth="1"/>
  </cols>
  <sheetData>
    <row r="2" spans="2:14" s="321" customFormat="1" ht="24.75" customHeight="1">
      <c r="B2" s="1444" t="s">
        <v>689</v>
      </c>
      <c r="C2" s="1444"/>
      <c r="D2" s="1444"/>
      <c r="E2" s="1444"/>
      <c r="F2" s="1444"/>
      <c r="G2" s="1444"/>
      <c r="H2" s="1444"/>
      <c r="I2" s="1444"/>
      <c r="J2" s="1444"/>
      <c r="K2" s="1444"/>
      <c r="L2" s="1444"/>
      <c r="M2" s="1444"/>
      <c r="N2" s="1444"/>
    </row>
    <row r="3" spans="2:14" ht="18" customHeight="1">
      <c r="B3" s="1445" t="s">
        <v>302</v>
      </c>
      <c r="C3" s="1439" t="s">
        <v>392</v>
      </c>
      <c r="D3" s="1440"/>
      <c r="E3" s="1440"/>
      <c r="F3" s="1440"/>
      <c r="G3" s="1440"/>
      <c r="H3" s="1440"/>
      <c r="I3" s="1440"/>
      <c r="J3" s="1440"/>
      <c r="K3" s="1440"/>
      <c r="L3" s="1440"/>
      <c r="M3" s="1441"/>
      <c r="N3" s="1442" t="s">
        <v>393</v>
      </c>
    </row>
    <row r="4" spans="2:14" ht="15" customHeight="1">
      <c r="B4" s="1446"/>
      <c r="C4" s="323" t="s">
        <v>394</v>
      </c>
      <c r="D4" s="323" t="s">
        <v>395</v>
      </c>
      <c r="E4" s="323" t="s">
        <v>396</v>
      </c>
      <c r="F4" s="323" t="s">
        <v>397</v>
      </c>
      <c r="G4" s="323" t="s">
        <v>398</v>
      </c>
      <c r="H4" s="323" t="s">
        <v>399</v>
      </c>
      <c r="I4" s="323" t="s">
        <v>400</v>
      </c>
      <c r="J4" s="323" t="s">
        <v>310</v>
      </c>
      <c r="K4" s="323"/>
      <c r="L4" s="323" t="s">
        <v>401</v>
      </c>
      <c r="M4" s="323" t="s">
        <v>402</v>
      </c>
      <c r="N4" s="1443"/>
    </row>
    <row r="5" spans="2:14" ht="15" customHeight="1">
      <c r="B5" s="324">
        <v>1963</v>
      </c>
      <c r="C5" s="732">
        <v>5.7810626E-07</v>
      </c>
      <c r="D5" s="732">
        <v>5.1624206E-07</v>
      </c>
      <c r="E5" s="732">
        <v>5.09140556E-07</v>
      </c>
      <c r="F5" s="732">
        <v>6.59900815E-07</v>
      </c>
      <c r="G5" s="732">
        <v>6.23864217E-07</v>
      </c>
      <c r="H5" s="732">
        <v>6.84462928E-07</v>
      </c>
      <c r="I5" s="732">
        <v>6.39021661E-07</v>
      </c>
      <c r="J5" s="732">
        <v>7.76156681E-07</v>
      </c>
      <c r="K5" s="732"/>
      <c r="L5" s="732">
        <v>6.67847267E-07</v>
      </c>
      <c r="M5" s="732">
        <v>8.47639339E-07</v>
      </c>
      <c r="N5" s="732">
        <v>1.5627420277964591E-06</v>
      </c>
    </row>
    <row r="6" spans="2:14" ht="15" customHeight="1">
      <c r="B6" s="324">
        <v>1964</v>
      </c>
      <c r="C6" s="732">
        <v>6.0857246E-07</v>
      </c>
      <c r="D6" s="732">
        <v>5.44377252E-07</v>
      </c>
      <c r="E6" s="732">
        <v>5.34444842E-07</v>
      </c>
      <c r="F6" s="732">
        <v>7.02992339E-07</v>
      </c>
      <c r="G6" s="732">
        <v>6.44701281E-07</v>
      </c>
      <c r="H6" s="732">
        <v>6.92950269E-07</v>
      </c>
      <c r="I6" s="732">
        <v>6.6880007E-07</v>
      </c>
      <c r="J6" s="732">
        <v>8.10385191E-07</v>
      </c>
      <c r="K6" s="732"/>
      <c r="L6" s="732">
        <v>6.95629714E-07</v>
      </c>
      <c r="M6" s="732">
        <v>8.88665083E-07</v>
      </c>
      <c r="N6" s="732">
        <v>1.5627420277964591E-06</v>
      </c>
    </row>
    <row r="7" spans="2:14" ht="15" customHeight="1">
      <c r="B7" s="324">
        <v>1965</v>
      </c>
      <c r="C7" s="732">
        <v>6.48981671E-07</v>
      </c>
      <c r="D7" s="732">
        <v>5.74807941E-07</v>
      </c>
      <c r="E7" s="732">
        <v>5.75917762E-07</v>
      </c>
      <c r="F7" s="732">
        <v>7.44047091E-07</v>
      </c>
      <c r="G7" s="732">
        <v>6.86993685E-07</v>
      </c>
      <c r="H7" s="732">
        <v>7.41041017E-07</v>
      </c>
      <c r="I7" s="732">
        <v>7.14077835E-07</v>
      </c>
      <c r="J7" s="732">
        <v>8.80969741E-07</v>
      </c>
      <c r="K7" s="732"/>
      <c r="L7" s="732">
        <v>7.69575152E-07</v>
      </c>
      <c r="M7" s="732">
        <v>9.63224083E-07</v>
      </c>
      <c r="N7" s="732">
        <v>1.5627420277964591E-06</v>
      </c>
    </row>
    <row r="8" spans="2:14" ht="15" customHeight="1">
      <c r="B8" s="324">
        <v>1966</v>
      </c>
      <c r="C8" s="732">
        <v>6.8194994E-07</v>
      </c>
      <c r="D8" s="732">
        <v>5.95558508E-07</v>
      </c>
      <c r="E8" s="732">
        <v>6.04310507E-07</v>
      </c>
      <c r="F8" s="732">
        <v>8.62871412E-07</v>
      </c>
      <c r="G8" s="732">
        <v>7.11038464E-07</v>
      </c>
      <c r="H8" s="732">
        <v>7.90838974E-07</v>
      </c>
      <c r="I8" s="732">
        <v>7.4935328E-07</v>
      </c>
      <c r="J8" s="732">
        <v>9.24225356E-07</v>
      </c>
      <c r="K8" s="732"/>
      <c r="L8" s="732">
        <v>8.0713042E-07</v>
      </c>
      <c r="M8" s="732">
        <v>1.034887955E-06</v>
      </c>
      <c r="N8" s="732">
        <v>1.5627420277964591E-06</v>
      </c>
    </row>
    <row r="9" spans="2:14" ht="15" customHeight="1">
      <c r="B9" s="324">
        <v>1967</v>
      </c>
      <c r="C9" s="732">
        <v>7.61601693E-07</v>
      </c>
      <c r="D9" s="732">
        <v>6.39629837E-07</v>
      </c>
      <c r="E9" s="732">
        <v>6.31141894E-07</v>
      </c>
      <c r="F9" s="732">
        <v>9.09380181E-07</v>
      </c>
      <c r="G9" s="732">
        <v>7.79013742E-07</v>
      </c>
      <c r="H9" s="732">
        <v>8.44853276E-07</v>
      </c>
      <c r="I9" s="732">
        <v>8.29159404E-07</v>
      </c>
      <c r="J9" s="732">
        <v>1.007960173E-06</v>
      </c>
      <c r="K9" s="732"/>
      <c r="L9" s="732">
        <v>8.67342349E-07</v>
      </c>
      <c r="M9" s="732">
        <v>1.106398713E-06</v>
      </c>
      <c r="N9" s="732">
        <v>1.5627420277964591E-06</v>
      </c>
    </row>
    <row r="10" spans="2:14" ht="15" customHeight="1">
      <c r="B10" s="324">
        <v>1968</v>
      </c>
      <c r="C10" s="732">
        <v>7.95645289E-07</v>
      </c>
      <c r="D10" s="732">
        <v>6.5747551E-07</v>
      </c>
      <c r="E10" s="732">
        <v>6.4117705E-07</v>
      </c>
      <c r="F10" s="732">
        <v>9.28749979E-07</v>
      </c>
      <c r="G10" s="732">
        <v>8.00981929E-07</v>
      </c>
      <c r="H10" s="732">
        <v>8.83801012E-07</v>
      </c>
      <c r="I10" s="732">
        <v>8.63072024E-07</v>
      </c>
      <c r="J10" s="732">
        <v>1.043037187E-06</v>
      </c>
      <c r="K10" s="732"/>
      <c r="L10" s="732">
        <v>8.9214834E-07</v>
      </c>
      <c r="M10" s="732">
        <v>1.142024751E-06</v>
      </c>
      <c r="N10" s="732">
        <v>1.5627420277964591E-06</v>
      </c>
    </row>
    <row r="11" spans="2:14" ht="15" customHeight="1">
      <c r="B11" s="324">
        <v>1969</v>
      </c>
      <c r="C11" s="732">
        <v>8.47760055E-07</v>
      </c>
      <c r="D11" s="732">
        <v>6.86272937E-07</v>
      </c>
      <c r="E11" s="732">
        <v>6.67272956E-07</v>
      </c>
      <c r="F11" s="732">
        <v>9.64599728E-07</v>
      </c>
      <c r="G11" s="732">
        <v>8.88609352E-07</v>
      </c>
      <c r="H11" s="732">
        <v>9.30819225E-07</v>
      </c>
      <c r="I11" s="732">
        <v>9.12008207E-07</v>
      </c>
      <c r="J11" s="732">
        <v>1.094667527E-06</v>
      </c>
      <c r="K11" s="732"/>
      <c r="L11" s="732">
        <v>9.29797E-07</v>
      </c>
      <c r="M11" s="732">
        <v>1.191588626E-06</v>
      </c>
      <c r="N11" s="732">
        <v>1.5627420277964591E-06</v>
      </c>
    </row>
    <row r="12" spans="2:14" ht="15" customHeight="1">
      <c r="B12" s="324">
        <v>1970</v>
      </c>
      <c r="C12" s="732">
        <v>8.90571938E-07</v>
      </c>
      <c r="D12" s="732">
        <v>7.29096368E-07</v>
      </c>
      <c r="E12" s="732">
        <v>7.49814621E-07</v>
      </c>
      <c r="F12" s="732">
        <v>9.97396119E-07</v>
      </c>
      <c r="G12" s="732">
        <v>9.66184949E-07</v>
      </c>
      <c r="H12" s="732">
        <v>9.92904868E-07</v>
      </c>
      <c r="I12" s="732">
        <v>9.62898265E-07</v>
      </c>
      <c r="J12" s="732">
        <v>1.147102102E-06</v>
      </c>
      <c r="K12" s="732"/>
      <c r="L12" s="732">
        <v>9.6698888E-07</v>
      </c>
      <c r="M12" s="732">
        <v>1.262130672E-06</v>
      </c>
      <c r="N12" s="732">
        <v>1.9534275347455736E-06</v>
      </c>
    </row>
    <row r="13" spans="2:14" ht="15" customHeight="1">
      <c r="B13" s="324">
        <v>1971</v>
      </c>
      <c r="C13" s="732">
        <v>1.036002336E-06</v>
      </c>
      <c r="D13" s="732">
        <v>9.47752369E-07</v>
      </c>
      <c r="E13" s="732">
        <v>9.49490254E-07</v>
      </c>
      <c r="F13" s="732">
        <v>1.161966478E-06</v>
      </c>
      <c r="G13" s="732">
        <v>1.192368845E-06</v>
      </c>
      <c r="H13" s="732">
        <v>1.15445049E-06</v>
      </c>
      <c r="I13" s="732">
        <v>1.109740251E-06</v>
      </c>
      <c r="J13" s="732">
        <v>1.405888336E-06</v>
      </c>
      <c r="K13" s="732"/>
      <c r="L13" s="732">
        <v>1.255635061E-06</v>
      </c>
      <c r="M13" s="732">
        <v>1.619692292E-06</v>
      </c>
      <c r="N13" s="732">
        <v>2.5927310915713983E-06</v>
      </c>
    </row>
    <row r="14" spans="2:14" ht="15" customHeight="1">
      <c r="B14" s="324">
        <v>1972</v>
      </c>
      <c r="C14" s="732">
        <v>1.186533475E-06</v>
      </c>
      <c r="D14" s="732">
        <v>1.03428216E-06</v>
      </c>
      <c r="E14" s="732">
        <v>1.069220975E-06</v>
      </c>
      <c r="F14" s="732">
        <v>1.496496627E-06</v>
      </c>
      <c r="G14" s="732">
        <v>1.332472184E-06</v>
      </c>
      <c r="H14" s="732">
        <v>1.376104984E-06</v>
      </c>
      <c r="I14" s="732">
        <v>1.274758626E-06</v>
      </c>
      <c r="J14" s="732">
        <v>1.607492724E-06</v>
      </c>
      <c r="K14" s="732"/>
      <c r="L14" s="732">
        <v>1.428912699E-06</v>
      </c>
      <c r="M14" s="732">
        <v>1.841752105E-06</v>
      </c>
      <c r="N14" s="732">
        <v>2.5216973630351957E-06</v>
      </c>
    </row>
    <row r="15" spans="2:14" ht="15" customHeight="1">
      <c r="B15" s="324">
        <v>1973</v>
      </c>
      <c r="C15" s="732">
        <v>1.336511306E-06</v>
      </c>
      <c r="D15" s="732">
        <v>1.142054361E-06</v>
      </c>
      <c r="E15" s="732">
        <v>1.204370506E-06</v>
      </c>
      <c r="F15" s="732">
        <v>1.61067932E-06</v>
      </c>
      <c r="G15" s="732">
        <v>1.455992356E-06</v>
      </c>
      <c r="H15" s="732">
        <v>1.54357696E-06</v>
      </c>
      <c r="I15" s="732">
        <v>1.427857137E-06</v>
      </c>
      <c r="J15" s="732">
        <v>1.796373119E-06</v>
      </c>
      <c r="K15" s="732"/>
      <c r="L15" s="732">
        <v>1.592808986E-06</v>
      </c>
      <c r="M15" s="732">
        <v>2.068471789E-06</v>
      </c>
      <c r="N15" s="732">
        <v>2.7347985486438034E-06</v>
      </c>
    </row>
    <row r="16" spans="2:14" ht="15" customHeight="1">
      <c r="B16" s="324">
        <v>1974</v>
      </c>
      <c r="C16" s="732">
        <v>1.636691746E-06</v>
      </c>
      <c r="D16" s="732">
        <v>1.461030144E-06</v>
      </c>
      <c r="E16" s="732">
        <v>1.464996284E-06</v>
      </c>
      <c r="F16" s="732">
        <v>1.643537178E-06</v>
      </c>
      <c r="G16" s="732">
        <v>1.789123407E-06</v>
      </c>
      <c r="H16" s="732">
        <v>1.927927623E-06</v>
      </c>
      <c r="I16" s="732">
        <v>1.775683136E-06</v>
      </c>
      <c r="J16" s="732">
        <v>2.179359868E-06</v>
      </c>
      <c r="K16" s="732"/>
      <c r="L16" s="732">
        <v>1.883974468E-06</v>
      </c>
      <c r="M16" s="732">
        <v>2.449484292E-06</v>
      </c>
      <c r="N16" s="732">
        <v>2.7703154129119046E-06</v>
      </c>
    </row>
    <row r="17" spans="2:14" ht="15" customHeight="1">
      <c r="B17" s="324">
        <v>1975</v>
      </c>
      <c r="C17" s="732">
        <v>1.967303479E-06</v>
      </c>
      <c r="D17" s="732">
        <v>1.685152168E-06</v>
      </c>
      <c r="E17" s="732">
        <v>1.630833863E-06</v>
      </c>
      <c r="F17" s="732">
        <v>1.834680552E-06</v>
      </c>
      <c r="G17" s="732">
        <v>2.062680376E-06</v>
      </c>
      <c r="H17" s="732">
        <v>2.279196036E-06</v>
      </c>
      <c r="I17" s="732">
        <v>2.10063315E-06</v>
      </c>
      <c r="J17" s="732">
        <v>2.543312966E-06</v>
      </c>
      <c r="K17" s="732"/>
      <c r="L17" s="732">
        <v>2.168266215E-06</v>
      </c>
      <c r="M17" s="732">
        <v>2.824255389E-06</v>
      </c>
      <c r="N17" s="732">
        <v>3.018933462788615E-06</v>
      </c>
    </row>
    <row r="18" spans="2:14" ht="15" customHeight="1">
      <c r="B18" s="324">
        <v>1976</v>
      </c>
      <c r="C18" s="732">
        <v>2.3464235E-06</v>
      </c>
      <c r="D18" s="732">
        <v>1.995400716E-06</v>
      </c>
      <c r="E18" s="732">
        <v>1.895617903E-06</v>
      </c>
      <c r="F18" s="732">
        <v>2.070954829E-06</v>
      </c>
      <c r="G18" s="732">
        <v>2.402728276E-06</v>
      </c>
      <c r="H18" s="732">
        <v>2.960903571E-06</v>
      </c>
      <c r="I18" s="732">
        <v>2.561301999E-06</v>
      </c>
      <c r="J18" s="732">
        <v>3.060877154E-06</v>
      </c>
      <c r="K18" s="732"/>
      <c r="L18" s="732">
        <v>2.573249827E-06</v>
      </c>
      <c r="M18" s="732">
        <v>3.491062086E-06</v>
      </c>
      <c r="N18" s="732">
        <v>3.2675515126653246E-06</v>
      </c>
    </row>
    <row r="19" spans="2:14" ht="15" customHeight="1">
      <c r="B19" s="324">
        <v>1977</v>
      </c>
      <c r="C19" s="732">
        <v>3.148904115E-06</v>
      </c>
      <c r="D19" s="732">
        <v>2.566655587E-06</v>
      </c>
      <c r="E19" s="732">
        <v>2.403520394E-06</v>
      </c>
      <c r="F19" s="732">
        <v>2.680777162E-06</v>
      </c>
      <c r="G19" s="732">
        <v>3.15000698E-06</v>
      </c>
      <c r="H19" s="732">
        <v>4.523372385E-06</v>
      </c>
      <c r="I19" s="732">
        <v>3.570198857E-06</v>
      </c>
      <c r="J19" s="732">
        <v>4.172587736E-06</v>
      </c>
      <c r="K19" s="732"/>
      <c r="L19" s="732">
        <v>3.452747349E-06</v>
      </c>
      <c r="M19" s="732">
        <v>4.825695122E-06</v>
      </c>
      <c r="N19" s="732">
        <v>3.800304476686845E-06</v>
      </c>
    </row>
    <row r="20" spans="2:14" ht="15" customHeight="1">
      <c r="B20" s="324">
        <v>1978</v>
      </c>
      <c r="C20" s="732">
        <v>4.57331433E-06</v>
      </c>
      <c r="D20" s="732">
        <v>3.712634888E-06</v>
      </c>
      <c r="E20" s="732">
        <v>3.581051792E-06</v>
      </c>
      <c r="F20" s="732">
        <v>4.004807333E-06</v>
      </c>
      <c r="G20" s="732">
        <v>4.705812569E-06</v>
      </c>
      <c r="H20" s="732">
        <v>6.398762576E-06</v>
      </c>
      <c r="I20" s="732">
        <v>5.151082911E-06</v>
      </c>
      <c r="J20" s="732">
        <v>6.045245113E-06</v>
      </c>
      <c r="K20" s="732"/>
      <c r="L20" s="732">
        <v>5.024300912E-06</v>
      </c>
      <c r="M20" s="732">
        <v>7.101010372E-06</v>
      </c>
      <c r="N20" s="732">
        <v>5.5051139615557105E-06</v>
      </c>
    </row>
    <row r="21" spans="2:14" ht="15" customHeight="1">
      <c r="B21" s="324">
        <v>1979</v>
      </c>
      <c r="C21" s="732">
        <v>7.420364666E-06</v>
      </c>
      <c r="D21" s="732">
        <v>6.166073517E-06</v>
      </c>
      <c r="E21" s="732">
        <v>5.900641354E-06</v>
      </c>
      <c r="F21" s="732">
        <v>6.632565001E-06</v>
      </c>
      <c r="G21" s="732">
        <v>7.730889445E-06</v>
      </c>
      <c r="H21" s="732">
        <v>1.0330802179E-05</v>
      </c>
      <c r="I21" s="732">
        <v>8.426656534E-06</v>
      </c>
      <c r="J21" s="732">
        <v>9.94442821E-06</v>
      </c>
      <c r="K21" s="732"/>
      <c r="L21" s="732">
        <v>8.306650786E-06</v>
      </c>
      <c r="M21" s="732">
        <v>1.1713116609E-05</v>
      </c>
      <c r="N21" s="732">
        <v>9.092317252633947E-06</v>
      </c>
    </row>
    <row r="22" spans="2:14" ht="15" customHeight="1">
      <c r="B22" s="324">
        <v>1980</v>
      </c>
      <c r="C22" s="732">
        <v>1.5570812583E-05</v>
      </c>
      <c r="D22" s="732">
        <v>1.2746533431E-05</v>
      </c>
      <c r="E22" s="732">
        <v>1.2684205245E-05</v>
      </c>
      <c r="F22" s="732">
        <v>1.436919549E-05</v>
      </c>
      <c r="G22" s="732">
        <v>1.6213909186E-05</v>
      </c>
      <c r="H22" s="732">
        <v>2.1342404222E-05</v>
      </c>
      <c r="I22" s="732">
        <v>1.7751594654E-05</v>
      </c>
      <c r="J22" s="732">
        <v>2.1011582365E-05</v>
      </c>
      <c r="K22" s="732"/>
      <c r="L22" s="732">
        <v>1.7609040861E-05</v>
      </c>
      <c r="M22" s="732">
        <v>2.548071387E-05</v>
      </c>
      <c r="N22" s="732">
        <v>1.8468769419412704E-05</v>
      </c>
    </row>
    <row r="23" spans="2:14" ht="15" customHeight="1">
      <c r="B23" s="324">
        <v>1981</v>
      </c>
      <c r="C23" s="732">
        <v>2.2400596434E-05</v>
      </c>
      <c r="D23" s="732">
        <v>1.8068634967E-05</v>
      </c>
      <c r="E23" s="732">
        <v>1.8662013262E-05</v>
      </c>
      <c r="F23" s="732">
        <v>2.1227935336E-05</v>
      </c>
      <c r="G23" s="732">
        <v>2.3189217545E-05</v>
      </c>
      <c r="H23" s="732">
        <v>2.8398203057E-05</v>
      </c>
      <c r="I23" s="732">
        <v>2.2798373014E-05</v>
      </c>
      <c r="J23" s="732">
        <v>2.990578518E-05</v>
      </c>
      <c r="K23" s="732"/>
      <c r="L23" s="732">
        <v>2.4570686899E-05</v>
      </c>
      <c r="M23" s="732">
        <v>3.5866652844E-05</v>
      </c>
      <c r="N23" s="732">
        <v>2.418698456657702E-05</v>
      </c>
    </row>
    <row r="24" spans="2:14" ht="15" customHeight="1">
      <c r="B24" s="324">
        <v>1982</v>
      </c>
      <c r="C24" s="732">
        <v>2.8367886204E-05</v>
      </c>
      <c r="D24" s="732">
        <v>2.3279981683E-05</v>
      </c>
      <c r="E24" s="732">
        <v>2.4147432359E-05</v>
      </c>
      <c r="F24" s="732">
        <v>2.6501759078E-05</v>
      </c>
      <c r="G24" s="732">
        <v>2.7873829572E-05</v>
      </c>
      <c r="H24" s="732">
        <v>3.567098286E-05</v>
      </c>
      <c r="I24" s="732">
        <v>2.8730509672E-05</v>
      </c>
      <c r="J24" s="732">
        <v>3.7830818253E-05</v>
      </c>
      <c r="K24" s="732"/>
      <c r="L24" s="732">
        <v>3.0736239105E-05</v>
      </c>
      <c r="M24" s="732">
        <v>4.5640315744E-05</v>
      </c>
      <c r="N24" s="732">
        <v>3.40251559688411E-05</v>
      </c>
    </row>
    <row r="25" spans="2:14" ht="15" customHeight="1">
      <c r="B25" s="324">
        <v>1983</v>
      </c>
      <c r="C25" s="732">
        <v>3.6596197403E-05</v>
      </c>
      <c r="D25" s="732">
        <v>3.2463321398E-05</v>
      </c>
      <c r="E25" s="732">
        <v>3.4716090141E-05</v>
      </c>
      <c r="F25" s="732">
        <v>3.7275482766E-05</v>
      </c>
      <c r="G25" s="732">
        <v>3.7521510614E-05</v>
      </c>
      <c r="H25" s="732">
        <v>4.6121986347E-05</v>
      </c>
      <c r="I25" s="732">
        <v>3.7348864537E-05</v>
      </c>
      <c r="J25" s="732">
        <v>4.8848518663E-05</v>
      </c>
      <c r="K25" s="732"/>
      <c r="L25" s="732">
        <v>4.0359627052E-05</v>
      </c>
      <c r="M25" s="732">
        <v>5.86931925E-05</v>
      </c>
      <c r="N25" s="732">
        <v>4.617192354853177E-05</v>
      </c>
    </row>
    <row r="26" spans="2:14" ht="15" customHeight="1">
      <c r="B26" s="324">
        <v>1984</v>
      </c>
      <c r="C26" s="732">
        <v>5.4928118356E-05</v>
      </c>
      <c r="D26" s="732">
        <v>5.106434493E-05</v>
      </c>
      <c r="E26" s="732">
        <v>5.4174936886E-05</v>
      </c>
      <c r="F26" s="732">
        <v>5.772865427E-05</v>
      </c>
      <c r="G26" s="732">
        <v>5.6881080814E-05</v>
      </c>
      <c r="H26" s="732">
        <v>6.6284236456E-05</v>
      </c>
      <c r="I26" s="732">
        <v>5.5870821033E-05</v>
      </c>
      <c r="J26" s="732">
        <v>6.9485003429E-05</v>
      </c>
      <c r="K26" s="732"/>
      <c r="L26" s="732">
        <v>6.1473785622E-05</v>
      </c>
      <c r="M26" s="732">
        <v>8.0901728408E-05</v>
      </c>
      <c r="N26" s="732">
        <v>7.135338031461564E-05</v>
      </c>
    </row>
    <row r="27" spans="2:14" ht="15" customHeight="1">
      <c r="B27" s="324">
        <v>1985</v>
      </c>
      <c r="C27" s="732">
        <v>7.7586950849E-05</v>
      </c>
      <c r="D27" s="732">
        <v>7.6225035467E-05</v>
      </c>
      <c r="E27" s="732">
        <v>8.3054846627E-05</v>
      </c>
      <c r="F27" s="732">
        <v>8.8211385799E-05</v>
      </c>
      <c r="G27" s="732">
        <v>8.13875694E-05</v>
      </c>
      <c r="H27" s="732">
        <v>9.4891946516E-05</v>
      </c>
      <c r="I27" s="732">
        <v>8.1049142024E-05</v>
      </c>
      <c r="J27" s="732">
        <v>9.9143024272E-05</v>
      </c>
      <c r="K27" s="732"/>
      <c r="L27" s="732">
        <v>8.8313300221E-05</v>
      </c>
      <c r="M27" s="732">
        <v>0.000114276157668</v>
      </c>
      <c r="N27" s="732">
        <v>0.00010065479333579925</v>
      </c>
    </row>
    <row r="28" spans="2:14" ht="15" customHeight="1">
      <c r="B28" s="324">
        <v>1986</v>
      </c>
      <c r="C28" s="732">
        <v>0.000108324113044</v>
      </c>
      <c r="D28" s="732">
        <v>0.000115730067161</v>
      </c>
      <c r="E28" s="732">
        <v>0.000130161124339</v>
      </c>
      <c r="F28" s="732">
        <v>0.000137644599607</v>
      </c>
      <c r="G28" s="732">
        <v>0.00012080412931</v>
      </c>
      <c r="H28" s="732">
        <v>0.000132360618165</v>
      </c>
      <c r="I28" s="732">
        <v>0.000112854470845</v>
      </c>
      <c r="J28" s="732">
        <v>0.000138350635355</v>
      </c>
      <c r="K28" s="732"/>
      <c r="L28" s="732">
        <v>0.000125530656396</v>
      </c>
      <c r="M28" s="732">
        <v>0.000159677167811</v>
      </c>
      <c r="N28" s="732">
        <v>0.0001521897633888143</v>
      </c>
    </row>
    <row r="29" spans="2:14" ht="15" customHeight="1">
      <c r="B29" s="324">
        <v>1987</v>
      </c>
      <c r="C29" s="732">
        <v>0.000156299112071</v>
      </c>
      <c r="D29" s="732">
        <v>0.000179906383358</v>
      </c>
      <c r="E29" s="732">
        <v>0.000205782679258</v>
      </c>
      <c r="F29" s="732">
        <v>0.000204284046644</v>
      </c>
      <c r="G29" s="732">
        <v>0.000180844587219</v>
      </c>
      <c r="H29" s="732">
        <v>0.000189735074141</v>
      </c>
      <c r="I29" s="732">
        <v>0.000164457318066</v>
      </c>
      <c r="J29" s="732">
        <v>0.000197499076812</v>
      </c>
      <c r="K29" s="732"/>
      <c r="L29" s="732">
        <v>0.000181033301383</v>
      </c>
      <c r="M29" s="732">
        <v>0.000225095346429</v>
      </c>
      <c r="N29" s="732">
        <v>0.00021430875899372358</v>
      </c>
    </row>
    <row r="30" spans="2:14" ht="15" customHeight="1">
      <c r="B30" s="324">
        <v>1988</v>
      </c>
      <c r="C30" s="732">
        <v>0.000308472864622</v>
      </c>
      <c r="D30" s="732">
        <v>0.000338494444421</v>
      </c>
      <c r="E30" s="732">
        <v>0.000373133356141</v>
      </c>
      <c r="F30" s="732">
        <v>0.000370921724097</v>
      </c>
      <c r="G30" s="732">
        <v>0.000340259678033</v>
      </c>
      <c r="H30" s="732">
        <v>0.000354398732144</v>
      </c>
      <c r="I30" s="732">
        <v>0.000321555935292</v>
      </c>
      <c r="J30" s="732">
        <v>0.000364585764846</v>
      </c>
      <c r="K30" s="732"/>
      <c r="L30" s="732">
        <v>0.000342100324011</v>
      </c>
      <c r="M30" s="732">
        <v>0.00040077488449</v>
      </c>
      <c r="N30" s="732">
        <v>0.00038110098693560306</v>
      </c>
    </row>
    <row r="31" spans="2:14" ht="15" customHeight="1">
      <c r="B31" s="324">
        <v>1989</v>
      </c>
      <c r="C31" s="732">
        <v>0.000446148916781</v>
      </c>
      <c r="D31" s="732">
        <v>0.000489379547886</v>
      </c>
      <c r="E31" s="732">
        <v>0.000541728636429</v>
      </c>
      <c r="F31" s="732">
        <v>0.000536112664936</v>
      </c>
      <c r="G31" s="732">
        <v>0.000491931640664</v>
      </c>
      <c r="H31" s="732">
        <v>0.000516292198959</v>
      </c>
      <c r="I31" s="732">
        <v>0.000471006073897</v>
      </c>
      <c r="J31" s="732">
        <v>0.000530407244542</v>
      </c>
      <c r="K31" s="732"/>
      <c r="L31" s="732">
        <v>0.000499056530016</v>
      </c>
      <c r="M31" s="732">
        <v>0.000580663276611</v>
      </c>
      <c r="N31" s="732">
        <v>0.0005420767347570002</v>
      </c>
    </row>
    <row r="32" spans="2:14" ht="15" customHeight="1">
      <c r="B32" s="324">
        <v>1990</v>
      </c>
      <c r="C32" s="732">
        <v>0.000675017278045</v>
      </c>
      <c r="D32" s="732">
        <v>0.000725147022089</v>
      </c>
      <c r="E32" s="732">
        <v>0.000797786612362</v>
      </c>
      <c r="F32" s="732">
        <v>0.000782439989922</v>
      </c>
      <c r="G32" s="732">
        <v>0.000728928631855</v>
      </c>
      <c r="H32" s="732">
        <v>0.000775062742066</v>
      </c>
      <c r="I32" s="732">
        <v>0.000728587659415</v>
      </c>
      <c r="J32" s="732">
        <v>0.00079019701214</v>
      </c>
      <c r="K32" s="732"/>
      <c r="L32" s="732">
        <v>0.000754885848626</v>
      </c>
      <c r="M32" s="732">
        <v>0.000845180750596</v>
      </c>
      <c r="N32" s="732">
        <v>0.0007028143892852664</v>
      </c>
    </row>
    <row r="33" spans="2:14" ht="15" customHeight="1">
      <c r="B33" s="324">
        <v>1991</v>
      </c>
      <c r="C33" s="732">
        <v>0.001195781072452</v>
      </c>
      <c r="D33" s="732">
        <v>0.001241897280445</v>
      </c>
      <c r="E33" s="732">
        <v>0.001321466819067</v>
      </c>
      <c r="F33" s="732">
        <v>0.001307117727993</v>
      </c>
      <c r="G33" s="732">
        <v>0.001248373720038</v>
      </c>
      <c r="H33" s="732">
        <v>0.001303927499571</v>
      </c>
      <c r="I33" s="732">
        <v>0.001255973003721</v>
      </c>
      <c r="J33" s="732">
        <v>0.001321191303798</v>
      </c>
      <c r="K33" s="732"/>
      <c r="L33" s="732">
        <v>0.001277813922326</v>
      </c>
      <c r="M33" s="732">
        <v>0.001386819637671</v>
      </c>
      <c r="N33" s="732">
        <v>0.001110469673364077</v>
      </c>
    </row>
    <row r="34" spans="2:14" ht="15" customHeight="1">
      <c r="B34" s="324">
        <v>1992</v>
      </c>
      <c r="C34" s="732">
        <v>0.001890057554505</v>
      </c>
      <c r="D34" s="732">
        <v>0.001999221815633</v>
      </c>
      <c r="E34" s="732">
        <v>0.002145594432169</v>
      </c>
      <c r="F34" s="732">
        <v>0.002131484281306</v>
      </c>
      <c r="G34" s="732">
        <v>0.002009647669305</v>
      </c>
      <c r="H34" s="732">
        <v>0.0020872531212</v>
      </c>
      <c r="I34" s="732">
        <v>0.001964465696767</v>
      </c>
      <c r="J34" s="732">
        <v>0.002126991660547</v>
      </c>
      <c r="K34" s="732"/>
      <c r="L34" s="732">
        <v>0.002033745753945</v>
      </c>
      <c r="M34" s="732">
        <v>0.002270761558577</v>
      </c>
      <c r="N34" s="732">
        <v>0.0018537715774713415</v>
      </c>
    </row>
    <row r="35" spans="2:14" ht="15" customHeight="1">
      <c r="B35" s="324">
        <v>1993</v>
      </c>
      <c r="C35" s="732">
        <v>0.003293240086608</v>
      </c>
      <c r="D35" s="732">
        <v>0.003322898181794</v>
      </c>
      <c r="E35" s="732">
        <v>0.003400649001579</v>
      </c>
      <c r="F35" s="732">
        <v>0.003420465762663</v>
      </c>
      <c r="G35" s="732">
        <v>0.003340226949387</v>
      </c>
      <c r="H35" s="732">
        <v>0.003381301591709</v>
      </c>
      <c r="I35" s="732">
        <v>0.003292499028186</v>
      </c>
      <c r="J35" s="732">
        <v>0.003415872114909</v>
      </c>
      <c r="K35" s="732"/>
      <c r="L35" s="732">
        <v>0.003323119256063</v>
      </c>
      <c r="M35" s="732">
        <v>0.003551302605333</v>
      </c>
      <c r="N35" s="732">
        <v>0.002727654265314642</v>
      </c>
    </row>
    <row r="36" spans="2:14" ht="15" customHeight="1">
      <c r="B36" s="324">
        <v>1994</v>
      </c>
      <c r="C36" s="732">
        <v>0.0066557388045</v>
      </c>
      <c r="D36" s="732">
        <v>0.007367666974683</v>
      </c>
      <c r="E36" s="732">
        <v>0.00811782349893</v>
      </c>
      <c r="F36" s="732">
        <v>0.008063377883799</v>
      </c>
      <c r="G36" s="732">
        <v>0.007406089033296</v>
      </c>
      <c r="H36" s="732">
        <v>0.007737293209716</v>
      </c>
      <c r="I36" s="732">
        <v>0.007013186812161</v>
      </c>
      <c r="J36" s="732">
        <v>0.007951504986247</v>
      </c>
      <c r="K36" s="732"/>
      <c r="L36" s="732">
        <v>0.007472720080415</v>
      </c>
      <c r="M36" s="732">
        <v>0.008688147745775</v>
      </c>
      <c r="N36" s="732">
        <v>0.008074453474484551</v>
      </c>
    </row>
    <row r="37" spans="2:14" ht="15" customHeight="1">
      <c r="B37" s="324">
        <v>1995</v>
      </c>
      <c r="C37" s="732">
        <v>0.011238548915491</v>
      </c>
      <c r="D37" s="732">
        <v>0.012704396805446</v>
      </c>
      <c r="E37" s="732">
        <v>0.014096815624234</v>
      </c>
      <c r="F37" s="732">
        <v>0.014110202181118</v>
      </c>
      <c r="G37" s="732">
        <v>0.012770649674961</v>
      </c>
      <c r="H37" s="732">
        <v>0.013192475102431</v>
      </c>
      <c r="I37" s="732">
        <v>0.011604641072931</v>
      </c>
      <c r="J37" s="732">
        <v>0.013657829838113</v>
      </c>
      <c r="K37" s="732"/>
      <c r="L37" s="732">
        <v>0.012647279827713</v>
      </c>
      <c r="M37" s="732">
        <v>0.015251280045578</v>
      </c>
      <c r="N37" s="732">
        <v>0.01548551041446418</v>
      </c>
    </row>
    <row r="38" spans="2:14" ht="15" customHeight="1">
      <c r="B38" s="324">
        <v>1996</v>
      </c>
      <c r="C38" s="732">
        <v>0.020555337775601</v>
      </c>
      <c r="D38" s="732">
        <v>0.023081260404836</v>
      </c>
      <c r="E38" s="732">
        <v>0.025227925265501</v>
      </c>
      <c r="F38" s="732">
        <v>0.025512259462381</v>
      </c>
      <c r="G38" s="732">
        <v>0.023201628160761</v>
      </c>
      <c r="H38" s="732">
        <v>0.02353423141752</v>
      </c>
      <c r="I38" s="732">
        <v>0.0205957375522</v>
      </c>
      <c r="J38" s="732">
        <v>0.024395553576135</v>
      </c>
      <c r="K38" s="732"/>
      <c r="L38" s="732">
        <v>0.022532786921976</v>
      </c>
      <c r="M38" s="732">
        <v>0.027346185738849</v>
      </c>
      <c r="N38" s="732">
        <v>0.02463458673674127</v>
      </c>
    </row>
    <row r="39" spans="2:14" ht="15" customHeight="1">
      <c r="B39" s="324">
        <v>1997</v>
      </c>
      <c r="C39" s="732">
        <v>0.039087376124423</v>
      </c>
      <c r="D39" s="732">
        <v>0.041872491708614</v>
      </c>
      <c r="E39" s="732">
        <v>0.044360354128476</v>
      </c>
      <c r="F39" s="732">
        <v>0.044689326322255</v>
      </c>
      <c r="G39" s="732">
        <v>0.042090854907744</v>
      </c>
      <c r="H39" s="732">
        <v>0.042754680688496</v>
      </c>
      <c r="I39" s="732">
        <v>0.039338104677501</v>
      </c>
      <c r="J39" s="732">
        <v>0.043750358095517</v>
      </c>
      <c r="K39" s="732"/>
      <c r="L39" s="732">
        <v>0.041460989026069</v>
      </c>
      <c r="M39" s="732">
        <v>0.047128188639636</v>
      </c>
      <c r="N39" s="732">
        <v>0.03927836851070363</v>
      </c>
    </row>
    <row r="40" spans="2:14" ht="15" customHeight="1">
      <c r="B40" s="324">
        <v>1998</v>
      </c>
      <c r="C40" s="732">
        <v>0.067557437644296</v>
      </c>
      <c r="D40" s="732">
        <v>0.073214945521373</v>
      </c>
      <c r="E40" s="732">
        <v>0.077343247729886</v>
      </c>
      <c r="F40" s="732">
        <v>0.078783499671655</v>
      </c>
      <c r="G40" s="732">
        <v>0.073596758236017</v>
      </c>
      <c r="H40" s="732">
        <v>0.073423966768882</v>
      </c>
      <c r="I40" s="732">
        <v>0.065908135266324</v>
      </c>
      <c r="J40" s="732">
        <v>0.075592207583515</v>
      </c>
      <c r="K40" s="732"/>
      <c r="L40" s="732">
        <v>0.070767920263736</v>
      </c>
      <c r="M40" s="732">
        <v>0.082909606123028</v>
      </c>
      <c r="N40" s="732">
        <v>0.06594305329449325</v>
      </c>
    </row>
    <row r="41" spans="2:14" ht="15" customHeight="1">
      <c r="B41" s="324">
        <v>1999</v>
      </c>
      <c r="C41" s="732">
        <v>0.101539219424347</v>
      </c>
      <c r="D41" s="732">
        <v>0.110621614733539</v>
      </c>
      <c r="E41" s="732">
        <v>0.117208721878924</v>
      </c>
      <c r="F41" s="732">
        <v>0.119480356199328</v>
      </c>
      <c r="G41" s="732">
        <v>0.111198501579781</v>
      </c>
      <c r="H41" s="732">
        <v>0.110854459428461</v>
      </c>
      <c r="I41" s="732">
        <v>0.098911356532534</v>
      </c>
      <c r="J41" s="732">
        <v>0.114298876343426</v>
      </c>
      <c r="K41" s="732"/>
      <c r="L41" s="732">
        <v>0.106684463280972</v>
      </c>
      <c r="M41" s="732">
        <v>0.125925242943069</v>
      </c>
      <c r="N41" s="732">
        <v>0.09566579331797115</v>
      </c>
    </row>
    <row r="42" spans="2:14" ht="15" customHeight="1">
      <c r="B42" s="324">
        <v>2000</v>
      </c>
      <c r="C42" s="732">
        <v>0.145092235281767</v>
      </c>
      <c r="D42" s="732">
        <v>0.158799599594529</v>
      </c>
      <c r="E42" s="732">
        <v>0.168697070510111</v>
      </c>
      <c r="F42" s="732">
        <v>0.172079131057006</v>
      </c>
      <c r="G42" s="732">
        <v>0.159627732508836</v>
      </c>
      <c r="H42" s="732">
        <v>0.1590294514723</v>
      </c>
      <c r="I42" s="732">
        <v>0.141150901204494</v>
      </c>
      <c r="J42" s="732">
        <v>0.164186029524889</v>
      </c>
      <c r="K42" s="732"/>
      <c r="L42" s="732">
        <v>0.152846315208137</v>
      </c>
      <c r="M42" s="732">
        <v>0.181598436838699</v>
      </c>
      <c r="N42" s="732">
        <v>0.13660361434453433</v>
      </c>
    </row>
    <row r="43" spans="2:14" ht="15" customHeight="1">
      <c r="B43" s="324">
        <v>2001</v>
      </c>
      <c r="C43" s="732">
        <v>0.235627219092826</v>
      </c>
      <c r="D43" s="732">
        <v>0.266213322287017</v>
      </c>
      <c r="E43" s="732">
        <v>0.287859543180989</v>
      </c>
      <c r="F43" s="732">
        <v>0.294919418170601</v>
      </c>
      <c r="G43" s="732">
        <v>0.267601613031929</v>
      </c>
      <c r="H43" s="732">
        <v>0.265407557372145</v>
      </c>
      <c r="I43" s="732">
        <v>0.227112192127463</v>
      </c>
      <c r="J43" s="732">
        <v>0.276472902699492</v>
      </c>
      <c r="K43" s="732"/>
      <c r="L43" s="732">
        <v>0.252798830983853</v>
      </c>
      <c r="M43" s="732">
        <v>0.313954423083455</v>
      </c>
      <c r="N43" s="732">
        <v>0.2637805987909723</v>
      </c>
    </row>
    <row r="44" spans="2:14" ht="15" customHeight="1">
      <c r="B44" s="324">
        <v>2002</v>
      </c>
      <c r="C44" s="732">
        <v>0.328473316724181</v>
      </c>
      <c r="D44" s="732">
        <v>0.362419337181472</v>
      </c>
      <c r="E44" s="732">
        <v>0.38651739290978</v>
      </c>
      <c r="F44" s="732">
        <v>0.394621255635726</v>
      </c>
      <c r="G44" s="732">
        <v>0.364309338054696</v>
      </c>
      <c r="H44" s="732">
        <v>0.362560359793252</v>
      </c>
      <c r="I44" s="732">
        <v>0.318721752051395</v>
      </c>
      <c r="J44" s="732">
        <v>0.375097001657142</v>
      </c>
      <c r="K44" s="732"/>
      <c r="L44" s="732">
        <v>0.347694527027456</v>
      </c>
      <c r="M44" s="732">
        <v>0.41716247353114</v>
      </c>
      <c r="N44" s="732">
        <v>0.32660028877855546</v>
      </c>
    </row>
    <row r="45" spans="2:14" ht="15" customHeight="1">
      <c r="B45" s="324">
        <v>2003</v>
      </c>
      <c r="C45" s="732">
        <v>0.396988561882115</v>
      </c>
      <c r="D45" s="732">
        <v>0.424286945018961</v>
      </c>
      <c r="E45" s="732">
        <v>0.444132335834381</v>
      </c>
      <c r="F45" s="732">
        <v>0.451308726637025</v>
      </c>
      <c r="G45" s="732">
        <v>0.426499582740833</v>
      </c>
      <c r="H45" s="732">
        <v>0.426413994907807</v>
      </c>
      <c r="I45" s="732">
        <v>0.388652400360628</v>
      </c>
      <c r="J45" s="732">
        <v>0.437098984423265</v>
      </c>
      <c r="K45" s="732"/>
      <c r="L45" s="732">
        <v>0.412693029891004</v>
      </c>
      <c r="M45" s="732">
        <v>0.472573144264128</v>
      </c>
      <c r="N45" s="732">
        <v>0.40153424970198853</v>
      </c>
    </row>
    <row r="46" spans="2:14" ht="15" customHeight="1">
      <c r="B46" s="324">
        <v>2004</v>
      </c>
      <c r="C46" s="732">
        <v>0.453452558146591</v>
      </c>
      <c r="D46" s="732">
        <v>0.480907898950851</v>
      </c>
      <c r="E46" s="732">
        <v>0.501173092059718</v>
      </c>
      <c r="F46" s="732">
        <v>0.508705018269107</v>
      </c>
      <c r="G46" s="732">
        <v>0.483415812452448</v>
      </c>
      <c r="H46" s="732">
        <v>0.483853715918046</v>
      </c>
      <c r="I46" s="732">
        <v>0.444905824032843</v>
      </c>
      <c r="J46" s="732">
        <v>0.494881384119744</v>
      </c>
      <c r="K46" s="732"/>
      <c r="L46" s="732">
        <v>0.469319881950884</v>
      </c>
      <c r="M46" s="732">
        <v>0.531488156064794</v>
      </c>
      <c r="N46" s="732">
        <v>0.45787175111560763</v>
      </c>
    </row>
    <row r="47" spans="2:14" ht="15" customHeight="1">
      <c r="B47" s="324">
        <v>2005</v>
      </c>
      <c r="C47" s="732">
        <v>0.483949414960219</v>
      </c>
      <c r="D47" s="732">
        <v>0.494613569053603</v>
      </c>
      <c r="E47" s="732">
        <v>0.504357413321656</v>
      </c>
      <c r="F47" s="732">
        <v>0.509120770641859</v>
      </c>
      <c r="G47" s="732">
        <v>0.497192957020839</v>
      </c>
      <c r="H47" s="732">
        <v>0.50032217707437</v>
      </c>
      <c r="I47" s="732">
        <v>0.479754278229743</v>
      </c>
      <c r="J47" s="732">
        <v>0.506245401827958</v>
      </c>
      <c r="K47" s="732"/>
      <c r="L47" s="732">
        <v>0.490490410135251</v>
      </c>
      <c r="M47" s="732">
        <v>0.526037403194204</v>
      </c>
      <c r="N47" s="732">
        <v>0.4471969711653711</v>
      </c>
    </row>
    <row r="48" spans="2:14" ht="15" customHeight="1">
      <c r="B48" s="324">
        <v>2006</v>
      </c>
      <c r="C48" s="732">
        <v>0.564613347821865</v>
      </c>
      <c r="D48" s="732">
        <v>0.565584102119723</v>
      </c>
      <c r="E48" s="732">
        <v>0.570042139843125</v>
      </c>
      <c r="F48" s="732">
        <v>0.573739089152503</v>
      </c>
      <c r="G48" s="732">
        <v>0.568533598289549</v>
      </c>
      <c r="H48" s="732">
        <v>0.573769431087662</v>
      </c>
      <c r="I48" s="732">
        <v>0.562897907534406</v>
      </c>
      <c r="J48" s="732">
        <v>0.577207714667589</v>
      </c>
      <c r="K48" s="732"/>
      <c r="L48" s="732">
        <v>0.565744436339247</v>
      </c>
      <c r="M48" s="732">
        <v>0.589317188991314</v>
      </c>
      <c r="N48" s="732">
        <v>0.4995485966537279</v>
      </c>
    </row>
    <row r="49" spans="2:14" ht="15" customHeight="1">
      <c r="B49" s="324">
        <v>2007</v>
      </c>
      <c r="C49" s="732">
        <v>0.598363469901986</v>
      </c>
      <c r="D49" s="732">
        <v>0.579347710959154</v>
      </c>
      <c r="E49" s="732">
        <v>0.572369930005013</v>
      </c>
      <c r="F49" s="732">
        <v>0.573177182113878</v>
      </c>
      <c r="G49" s="732">
        <v>0.582368983742578</v>
      </c>
      <c r="H49" s="732">
        <v>0.590637179101522</v>
      </c>
      <c r="I49" s="732">
        <v>0.6022452997428</v>
      </c>
      <c r="J49" s="732">
        <v>0.588331831370126</v>
      </c>
      <c r="K49" s="732"/>
      <c r="L49" s="732">
        <v>0.588104899664103</v>
      </c>
      <c r="M49" s="732">
        <v>0.582772696152223</v>
      </c>
      <c r="N49" s="732">
        <v>0.5422435588961947</v>
      </c>
    </row>
    <row r="50" spans="2:14" ht="15" customHeight="1">
      <c r="B50" s="324">
        <v>2008</v>
      </c>
      <c r="C50" s="732">
        <v>0.684380407305015</v>
      </c>
      <c r="D50" s="732">
        <v>0.656172911762149</v>
      </c>
      <c r="E50" s="732">
        <v>0.644623907750049</v>
      </c>
      <c r="F50" s="732">
        <v>0.644620297815504</v>
      </c>
      <c r="G50" s="732">
        <v>0.659594824582422</v>
      </c>
      <c r="H50" s="732">
        <v>0.669900006594394</v>
      </c>
      <c r="I50" s="732">
        <v>0.690738377970718</v>
      </c>
      <c r="J50" s="732">
        <v>0.665411483798241</v>
      </c>
      <c r="K50" s="732"/>
      <c r="L50" s="732">
        <v>0.668900975477862</v>
      </c>
      <c r="M50" s="732">
        <v>0.653555740860769</v>
      </c>
      <c r="N50" s="732">
        <v>0.6206051912162298</v>
      </c>
    </row>
    <row r="51" spans="2:14" ht="15" customHeight="1">
      <c r="B51" s="324">
        <v>2009</v>
      </c>
      <c r="C51" s="732">
        <v>0.650679137857175</v>
      </c>
      <c r="D51" s="732">
        <v>0.656342830691746</v>
      </c>
      <c r="E51" s="732">
        <v>0.663025378596296</v>
      </c>
      <c r="F51" s="732">
        <v>0.667580275729515</v>
      </c>
      <c r="G51" s="732">
        <v>0.65976562963175</v>
      </c>
      <c r="H51" s="732">
        <v>0.665336097671184</v>
      </c>
      <c r="I51" s="732">
        <v>0.646954526287977</v>
      </c>
      <c r="J51" s="732">
        <v>0.670289435817317</v>
      </c>
      <c r="K51" s="732"/>
      <c r="L51" s="732">
        <v>0.654883237531153</v>
      </c>
      <c r="M51" s="732">
        <v>0.686077579021337</v>
      </c>
      <c r="N51" s="732">
        <v>0.6058361824520998</v>
      </c>
    </row>
    <row r="52" spans="2:14" ht="15" customHeight="1">
      <c r="B52" s="324">
        <v>2010</v>
      </c>
      <c r="C52" s="732">
        <v>0.682631017352882</v>
      </c>
      <c r="D52" s="732">
        <v>0.66408816691817</v>
      </c>
      <c r="E52" s="732">
        <v>0.656715887211486</v>
      </c>
      <c r="F52" s="732">
        <v>0.65766974315836</v>
      </c>
      <c r="G52" s="732">
        <v>0.667551357445292</v>
      </c>
      <c r="H52" s="732">
        <v>0.676733297219307</v>
      </c>
      <c r="I52" s="732">
        <v>0.685619059591805</v>
      </c>
      <c r="J52" s="732">
        <v>0.674627218837683</v>
      </c>
      <c r="K52" s="732"/>
      <c r="L52" s="732">
        <v>0.673081440189548</v>
      </c>
      <c r="M52" s="732">
        <v>0.668579900801875</v>
      </c>
      <c r="N52" s="732">
        <v>0.614337643779449</v>
      </c>
    </row>
    <row r="53" spans="2:14" ht="15" customHeight="1">
      <c r="B53" s="324">
        <v>2011</v>
      </c>
      <c r="C53" s="732">
        <v>0.785584206562002</v>
      </c>
      <c r="D53" s="732">
        <v>0.774565901890369</v>
      </c>
      <c r="E53" s="732">
        <v>0.771799493189803</v>
      </c>
      <c r="F53" s="732">
        <v>0.774380702640196</v>
      </c>
      <c r="G53" s="732">
        <v>0.778605228937118</v>
      </c>
      <c r="H53" s="732">
        <v>0.787812151768631</v>
      </c>
      <c r="I53" s="732">
        <v>0.785978392909238</v>
      </c>
      <c r="J53" s="732">
        <v>0.788356079703323</v>
      </c>
      <c r="K53" s="732"/>
      <c r="L53" s="732">
        <v>0.780572046236024</v>
      </c>
      <c r="M53" s="732">
        <v>0.790195835876258</v>
      </c>
      <c r="N53" s="732">
        <v>0.7780995588157997</v>
      </c>
    </row>
    <row r="54" spans="2:14" ht="15" customHeight="1">
      <c r="B54" s="324">
        <v>2012</v>
      </c>
      <c r="C54" s="732">
        <v>0.820032686904569</v>
      </c>
      <c r="D54" s="732">
        <v>0.794244115733465</v>
      </c>
      <c r="E54" s="732">
        <v>0.783272523401334</v>
      </c>
      <c r="F54" s="732">
        <v>0.783851576275249</v>
      </c>
      <c r="G54" s="732">
        <v>0.798386063798276</v>
      </c>
      <c r="H54" s="732">
        <v>0.80990281235062</v>
      </c>
      <c r="I54" s="732">
        <v>0.824586333526386</v>
      </c>
      <c r="J54" s="732">
        <v>0.806307286793037</v>
      </c>
      <c r="K54" s="732"/>
      <c r="L54" s="732">
        <v>0.806573373486468</v>
      </c>
      <c r="M54" s="732">
        <v>0.795695731438072</v>
      </c>
      <c r="N54" s="732">
        <v>0.7623544850344965</v>
      </c>
    </row>
    <row r="55" spans="2:14" ht="15" customHeight="1">
      <c r="B55" s="324">
        <v>2013</v>
      </c>
      <c r="C55" s="732">
        <v>0.86831512409225</v>
      </c>
      <c r="D55" s="732">
        <v>0.853205641595284</v>
      </c>
      <c r="E55" s="732">
        <v>0.848293270979701</v>
      </c>
      <c r="F55" s="732">
        <v>0.850640089657862</v>
      </c>
      <c r="G55" s="732">
        <v>0.857655071419297</v>
      </c>
      <c r="H55" s="732">
        <v>0.868249925939025</v>
      </c>
      <c r="I55" s="732">
        <v>0.869518751493972</v>
      </c>
      <c r="J55" s="732">
        <v>0.867933297934589</v>
      </c>
      <c r="K55" s="732"/>
      <c r="L55" s="732">
        <v>0.861141532881972</v>
      </c>
      <c r="M55" s="732">
        <v>0.866984797998348</v>
      </c>
      <c r="N55" s="732">
        <v>0.823990966829846</v>
      </c>
    </row>
    <row r="56" spans="2:14" ht="15" customHeight="1">
      <c r="B56" s="324">
        <v>2014</v>
      </c>
      <c r="C56" s="732">
        <v>0.938965111806432</v>
      </c>
      <c r="D56" s="732">
        <v>0.938843398970893</v>
      </c>
      <c r="E56" s="732">
        <v>0.93881549260074</v>
      </c>
      <c r="F56" s="732">
        <v>0.938822170513897</v>
      </c>
      <c r="G56" s="732">
        <v>0.938885407635048</v>
      </c>
      <c r="H56" s="732">
        <v>0.938967136150235</v>
      </c>
      <c r="I56" s="732">
        <v>0.938967136150235</v>
      </c>
      <c r="J56" s="732">
        <v>0.938967136150235</v>
      </c>
      <c r="K56" s="732"/>
      <c r="L56" s="732">
        <v>0.938967136150235</v>
      </c>
      <c r="M56" s="732">
        <v>0.938967136150235</v>
      </c>
      <c r="N56" s="732">
        <v>0.9389671361502347</v>
      </c>
    </row>
    <row r="57" spans="2:14" ht="15" customHeight="1">
      <c r="B57" s="324">
        <v>2015</v>
      </c>
      <c r="C57" s="732">
        <v>1</v>
      </c>
      <c r="D57" s="732">
        <v>1</v>
      </c>
      <c r="E57" s="732">
        <v>1</v>
      </c>
      <c r="F57" s="732">
        <v>1</v>
      </c>
      <c r="G57" s="732">
        <v>1</v>
      </c>
      <c r="H57" s="732">
        <v>1</v>
      </c>
      <c r="I57" s="732">
        <v>1</v>
      </c>
      <c r="J57" s="732">
        <v>1</v>
      </c>
      <c r="K57" s="732"/>
      <c r="L57" s="732">
        <v>1</v>
      </c>
      <c r="M57" s="732">
        <v>1</v>
      </c>
      <c r="N57" s="732">
        <v>1</v>
      </c>
    </row>
    <row r="58" spans="2:14" ht="15" customHeight="1">
      <c r="B58" s="324">
        <v>2016</v>
      </c>
      <c r="C58" s="732">
        <v>1.05297519150809</v>
      </c>
      <c r="D58" s="732">
        <v>1.05309768128645</v>
      </c>
      <c r="E58" s="732">
        <v>1.05334912159344</v>
      </c>
      <c r="F58" s="732">
        <v>1.05292313946744</v>
      </c>
      <c r="G58" s="732">
        <v>1.05294496189697</v>
      </c>
      <c r="H58" s="732">
        <v>1.053</v>
      </c>
      <c r="I58" s="732">
        <v>1.053</v>
      </c>
      <c r="J58" s="732">
        <v>1.053</v>
      </c>
      <c r="K58" s="732"/>
      <c r="L58" s="732">
        <v>1.053</v>
      </c>
      <c r="M58" s="732">
        <v>1.053</v>
      </c>
      <c r="N58" s="732">
        <v>1.053</v>
      </c>
    </row>
    <row r="59" spans="2:14" ht="15" customHeight="1">
      <c r="B59" s="324">
        <v>2017</v>
      </c>
      <c r="C59" s="732">
        <v>1.10143559298219</v>
      </c>
      <c r="D59" s="732">
        <v>1.09992038621719</v>
      </c>
      <c r="E59" s="732">
        <v>1.09870300368727</v>
      </c>
      <c r="F59" s="732">
        <v>1.10056866819283</v>
      </c>
      <c r="G59" s="732">
        <v>1.10102946312485</v>
      </c>
      <c r="H59" s="732">
        <v>1.101438</v>
      </c>
      <c r="I59" s="732">
        <v>1.101438</v>
      </c>
      <c r="J59" s="732">
        <v>1.101438</v>
      </c>
      <c r="K59" s="732"/>
      <c r="L59" s="732">
        <v>1.101438</v>
      </c>
      <c r="M59" s="732">
        <v>1.101438</v>
      </c>
      <c r="N59" s="732">
        <v>1.101438</v>
      </c>
    </row>
    <row r="60" spans="2:14" ht="12.75">
      <c r="B60" s="396" t="s">
        <v>403</v>
      </c>
      <c r="C60" s="325"/>
      <c r="D60" s="325"/>
      <c r="E60" s="325"/>
      <c r="F60" s="325"/>
      <c r="G60" s="325"/>
      <c r="H60" s="325"/>
      <c r="I60" s="325"/>
      <c r="J60" s="325"/>
      <c r="K60" s="325"/>
      <c r="L60" s="325"/>
      <c r="M60" s="325"/>
      <c r="N60" s="325"/>
    </row>
    <row r="61" spans="2:14" ht="20.25" customHeight="1">
      <c r="B61" s="326" t="s">
        <v>690</v>
      </c>
      <c r="C61" s="325"/>
      <c r="D61" s="325"/>
      <c r="E61" s="325"/>
      <c r="F61" s="325"/>
      <c r="G61" s="325"/>
      <c r="H61" s="325"/>
      <c r="I61" s="325"/>
      <c r="J61" s="325"/>
      <c r="K61" s="325"/>
      <c r="L61" s="325"/>
      <c r="M61" s="325"/>
      <c r="N61" s="325"/>
    </row>
    <row r="62" spans="2:14" ht="21" customHeight="1">
      <c r="B62" s="326" t="s">
        <v>404</v>
      </c>
      <c r="C62" s="325"/>
      <c r="D62" s="325"/>
      <c r="E62" s="325"/>
      <c r="F62" s="325"/>
      <c r="G62" s="325"/>
      <c r="H62" s="325"/>
      <c r="I62" s="325"/>
      <c r="J62" s="325"/>
      <c r="K62" s="325"/>
      <c r="L62" s="325"/>
      <c r="M62" s="325"/>
      <c r="N62" s="325"/>
    </row>
    <row r="63" spans="2:14" ht="21" customHeight="1">
      <c r="B63" s="327" t="s">
        <v>691</v>
      </c>
      <c r="C63" s="325"/>
      <c r="D63" s="325"/>
      <c r="E63" s="325"/>
      <c r="F63" s="325"/>
      <c r="G63" s="325"/>
      <c r="H63" s="325"/>
      <c r="I63" s="325"/>
      <c r="J63" s="325"/>
      <c r="K63" s="325"/>
      <c r="L63" s="325"/>
      <c r="M63" s="325"/>
      <c r="N63" s="325"/>
    </row>
    <row r="64" spans="2:14" ht="22.5" customHeight="1">
      <c r="B64" s="326" t="s">
        <v>692</v>
      </c>
      <c r="C64" s="325"/>
      <c r="D64" s="325"/>
      <c r="E64" s="325"/>
      <c r="F64" s="325"/>
      <c r="G64" s="325"/>
      <c r="H64" s="325"/>
      <c r="I64" s="325"/>
      <c r="J64" s="325"/>
      <c r="K64" s="325"/>
      <c r="L64" s="325"/>
      <c r="M64" s="325"/>
      <c r="N64" s="325"/>
    </row>
    <row r="65" ht="15">
      <c r="B65" s="326" t="s">
        <v>156</v>
      </c>
    </row>
    <row r="71" ht="41.25" customHeight="1"/>
  </sheetData>
  <sheetProtection/>
  <mergeCells count="4">
    <mergeCell ref="C3:M3"/>
    <mergeCell ref="N3:N4"/>
    <mergeCell ref="B2:N2"/>
    <mergeCell ref="B3:B4"/>
  </mergeCells>
  <printOptions/>
  <pageMargins left="0.31496062992125984" right="0.31496062992125984" top="0.35433070866141736" bottom="0.35433070866141736" header="0.31496062992125984" footer="0.31496062992125984"/>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2:AK17"/>
  <sheetViews>
    <sheetView zoomScalePageLayoutView="0" workbookViewId="0" topLeftCell="A1">
      <selection activeCell="D19" sqref="D19"/>
    </sheetView>
  </sheetViews>
  <sheetFormatPr defaultColWidth="9.140625" defaultRowHeight="12.75"/>
  <cols>
    <col min="1" max="1" width="36.8515625" style="64" customWidth="1"/>
    <col min="2" max="2" width="10.421875" style="64" customWidth="1"/>
    <col min="3" max="3" width="13.8515625" style="64" customWidth="1"/>
    <col min="4" max="4" width="17.00390625" style="64" customWidth="1"/>
    <col min="5" max="8" width="13.00390625" style="64" customWidth="1"/>
    <col min="9" max="9" width="13.7109375" style="64" customWidth="1"/>
    <col min="10" max="10" width="14.421875" style="64" customWidth="1"/>
    <col min="11" max="16384" width="9.140625" style="64" customWidth="1"/>
  </cols>
  <sheetData>
    <row r="2" spans="1:10" s="91" customFormat="1" ht="22.5" customHeight="1">
      <c r="A2" s="921" t="s">
        <v>696</v>
      </c>
      <c r="B2" s="922"/>
      <c r="C2" s="922"/>
      <c r="D2" s="922"/>
      <c r="E2" s="922"/>
      <c r="F2" s="922"/>
      <c r="G2" s="922"/>
      <c r="H2" s="922"/>
      <c r="I2" s="922"/>
      <c r="J2" s="922"/>
    </row>
    <row r="3" ht="12.75" customHeight="1"/>
    <row r="4" spans="1:37" s="51" customFormat="1" ht="21.75" customHeight="1" thickBot="1">
      <c r="A4" s="66" t="s">
        <v>156</v>
      </c>
      <c r="B4" s="66"/>
      <c r="C4" s="67"/>
      <c r="D4" s="66"/>
      <c r="E4" s="67"/>
      <c r="F4" s="68"/>
      <c r="G4" s="68"/>
      <c r="H4" s="923" t="s">
        <v>697</v>
      </c>
      <c r="I4" s="924"/>
      <c r="J4" s="924"/>
      <c r="K4" s="70"/>
      <c r="L4" s="68"/>
      <c r="M4" s="68"/>
      <c r="N4" s="70"/>
      <c r="O4" s="70"/>
      <c r="P4" s="70"/>
      <c r="Q4" s="68"/>
      <c r="R4" s="68"/>
      <c r="S4" s="70"/>
      <c r="T4" s="70"/>
      <c r="U4" s="66"/>
      <c r="V4" s="66"/>
      <c r="W4" s="66"/>
      <c r="X4" s="66"/>
      <c r="Y4" s="66"/>
      <c r="Z4" s="66"/>
      <c r="AA4" s="66"/>
      <c r="AB4" s="66"/>
      <c r="AC4" s="66"/>
      <c r="AD4" s="66"/>
      <c r="AE4" s="66"/>
      <c r="AF4" s="66"/>
      <c r="AG4" s="66"/>
      <c r="AH4" s="66"/>
      <c r="AI4" s="66"/>
      <c r="AJ4" s="66"/>
      <c r="AK4" s="66"/>
    </row>
    <row r="5" spans="1:10" ht="40.5" customHeight="1" thickBot="1">
      <c r="A5" s="925" t="s">
        <v>33</v>
      </c>
      <c r="B5" s="925" t="s">
        <v>29</v>
      </c>
      <c r="C5" s="925" t="s">
        <v>200</v>
      </c>
      <c r="D5" s="925" t="s">
        <v>698</v>
      </c>
      <c r="E5" s="928" t="s">
        <v>699</v>
      </c>
      <c r="F5" s="929"/>
      <c r="G5" s="929"/>
      <c r="H5" s="930"/>
      <c r="I5" s="925" t="s">
        <v>511</v>
      </c>
      <c r="J5" s="925" t="s">
        <v>700</v>
      </c>
    </row>
    <row r="6" spans="1:10" ht="40.5" customHeight="1" thickBot="1">
      <c r="A6" s="926"/>
      <c r="B6" s="926"/>
      <c r="C6" s="926"/>
      <c r="D6" s="927"/>
      <c r="E6" s="90" t="s">
        <v>30</v>
      </c>
      <c r="F6" s="90" t="s">
        <v>31</v>
      </c>
      <c r="G6" s="90" t="s">
        <v>32</v>
      </c>
      <c r="H6" s="90" t="s">
        <v>201</v>
      </c>
      <c r="I6" s="931"/>
      <c r="J6" s="931"/>
    </row>
    <row r="7" spans="1:10" s="69" customFormat="1" ht="30" customHeight="1">
      <c r="A7" s="734" t="s">
        <v>219</v>
      </c>
      <c r="B7" s="735">
        <v>1</v>
      </c>
      <c r="C7" s="736"/>
      <c r="D7" s="736"/>
      <c r="E7" s="737"/>
      <c r="F7" s="737"/>
      <c r="G7" s="736"/>
      <c r="H7" s="736">
        <f>SUM(E7:G7)</f>
        <v>0</v>
      </c>
      <c r="I7" s="736"/>
      <c r="J7" s="736"/>
    </row>
    <row r="8" spans="1:10" s="69" customFormat="1" ht="30" customHeight="1">
      <c r="A8" s="429" t="s">
        <v>701</v>
      </c>
      <c r="B8" s="430">
        <v>1</v>
      </c>
      <c r="C8" s="431"/>
      <c r="D8" s="431"/>
      <c r="E8" s="431"/>
      <c r="F8" s="431"/>
      <c r="G8" s="431"/>
      <c r="H8" s="431">
        <f>SUM(E8:G8)</f>
        <v>0</v>
      </c>
      <c r="I8" s="431"/>
      <c r="J8" s="431"/>
    </row>
    <row r="9" spans="1:10" s="69" customFormat="1" ht="30" customHeight="1">
      <c r="A9" s="738" t="s">
        <v>225</v>
      </c>
      <c r="B9" s="739">
        <v>1</v>
      </c>
      <c r="C9" s="740"/>
      <c r="D9" s="740"/>
      <c r="E9" s="740"/>
      <c r="F9" s="740"/>
      <c r="G9" s="740"/>
      <c r="H9" s="740">
        <f>SUM(E9:G9)</f>
        <v>0</v>
      </c>
      <c r="I9" s="741"/>
      <c r="J9" s="741"/>
    </row>
    <row r="10" spans="1:10" s="69" customFormat="1" ht="30" customHeight="1">
      <c r="A10" s="429" t="s">
        <v>220</v>
      </c>
      <c r="B10" s="430">
        <v>1</v>
      </c>
      <c r="C10" s="431"/>
      <c r="D10" s="431">
        <v>2000</v>
      </c>
      <c r="E10" s="431"/>
      <c r="F10" s="431"/>
      <c r="G10" s="431"/>
      <c r="H10" s="431">
        <f>SUM(E10:G10)</f>
        <v>0</v>
      </c>
      <c r="I10" s="432"/>
      <c r="J10" s="432"/>
    </row>
    <row r="11" spans="1:10" s="69" customFormat="1" ht="30" customHeight="1">
      <c r="A11" s="429"/>
      <c r="B11" s="430"/>
      <c r="C11" s="432"/>
      <c r="D11" s="432"/>
      <c r="E11" s="432"/>
      <c r="F11" s="432"/>
      <c r="G11" s="432"/>
      <c r="H11" s="432"/>
      <c r="I11" s="432"/>
      <c r="J11" s="432"/>
    </row>
    <row r="12" spans="1:10" s="69" customFormat="1" ht="30" customHeight="1">
      <c r="A12" s="433"/>
      <c r="B12" s="430"/>
      <c r="C12" s="432"/>
      <c r="D12" s="432"/>
      <c r="E12" s="432"/>
      <c r="F12" s="432"/>
      <c r="G12" s="432"/>
      <c r="H12" s="432"/>
      <c r="I12" s="432"/>
      <c r="J12" s="432"/>
    </row>
    <row r="13" spans="1:10" s="69" customFormat="1" ht="30" customHeight="1" thickBot="1">
      <c r="A13" s="434"/>
      <c r="B13" s="435"/>
      <c r="C13" s="436"/>
      <c r="D13" s="436"/>
      <c r="E13" s="436"/>
      <c r="F13" s="436"/>
      <c r="G13" s="436"/>
      <c r="H13" s="436"/>
      <c r="I13" s="436"/>
      <c r="J13" s="436"/>
    </row>
    <row r="14" spans="1:10" ht="30" customHeight="1" thickBot="1">
      <c r="A14" s="437" t="s">
        <v>201</v>
      </c>
      <c r="B14" s="438">
        <f>B7+B9</f>
        <v>2</v>
      </c>
      <c r="C14" s="439">
        <f aca="true" t="shared" si="0" ref="C14:J14">SUM(C7:C13)</f>
        <v>0</v>
      </c>
      <c r="D14" s="439">
        <f t="shared" si="0"/>
        <v>2000</v>
      </c>
      <c r="E14" s="439">
        <f t="shared" si="0"/>
        <v>0</v>
      </c>
      <c r="F14" s="439">
        <f t="shared" si="0"/>
        <v>0</v>
      </c>
      <c r="G14" s="439">
        <f t="shared" si="0"/>
        <v>0</v>
      </c>
      <c r="H14" s="439">
        <f t="shared" si="0"/>
        <v>0</v>
      </c>
      <c r="I14" s="439">
        <f t="shared" si="0"/>
        <v>0</v>
      </c>
      <c r="J14" s="439">
        <f t="shared" si="0"/>
        <v>0</v>
      </c>
    </row>
    <row r="15" ht="12.75" customHeight="1"/>
    <row r="16" spans="1:8" ht="12.75" customHeight="1">
      <c r="A16" s="6"/>
      <c r="B16" s="56"/>
      <c r="C16" s="56"/>
      <c r="D16" s="56"/>
      <c r="E16" s="56"/>
      <c r="F16" s="56"/>
      <c r="G16" s="56"/>
      <c r="H16" s="56"/>
    </row>
    <row r="17" ht="12.75" customHeight="1">
      <c r="A17" s="69"/>
    </row>
  </sheetData>
  <sheetProtection/>
  <mergeCells count="9">
    <mergeCell ref="A2:J2"/>
    <mergeCell ref="H4:J4"/>
    <mergeCell ref="A5:A6"/>
    <mergeCell ref="B5:B6"/>
    <mergeCell ref="C5:C6"/>
    <mergeCell ref="D5:D6"/>
    <mergeCell ref="E5:H5"/>
    <mergeCell ref="I5:I6"/>
    <mergeCell ref="J5:J6"/>
  </mergeCells>
  <printOptions/>
  <pageMargins left="0.7086614173228347" right="0.7086614173228347" top="0.7480314960629921" bottom="0.7480314960629921" header="0.31496062992125984" footer="0.31496062992125984"/>
  <pageSetup horizontalDpi="300" verticalDpi="300" orientation="landscape" paperSize="9" scale="80" r:id="rId1"/>
</worksheet>
</file>

<file path=xl/worksheets/sheet4.xml><?xml version="1.0" encoding="utf-8"?>
<worksheet xmlns="http://schemas.openxmlformats.org/spreadsheetml/2006/main" xmlns:r="http://schemas.openxmlformats.org/officeDocument/2006/relationships">
  <sheetPr>
    <tabColor rgb="FFFFFF00"/>
  </sheetPr>
  <dimension ref="A4:M595"/>
  <sheetViews>
    <sheetView workbookViewId="0" topLeftCell="A473">
      <selection activeCell="A22" sqref="A22:B22"/>
    </sheetView>
  </sheetViews>
  <sheetFormatPr defaultColWidth="9.140625" defaultRowHeight="12.75" customHeight="1"/>
  <cols>
    <col min="1" max="1" width="23.00390625" style="64" customWidth="1"/>
    <col min="2" max="2" width="49.7109375" style="64" customWidth="1"/>
    <col min="3" max="9" width="8.7109375" style="87" customWidth="1"/>
    <col min="10" max="10" width="6.421875" style="87" customWidth="1"/>
    <col min="11" max="11" width="8.7109375" style="87" customWidth="1"/>
    <col min="12" max="16384" width="9.140625" style="64" customWidth="1"/>
  </cols>
  <sheetData>
    <row r="4" spans="1:11" ht="12.75" customHeight="1">
      <c r="A4" s="921" t="s">
        <v>116</v>
      </c>
      <c r="B4" s="921"/>
      <c r="C4" s="921"/>
      <c r="D4" s="921"/>
      <c r="E4" s="921"/>
      <c r="F4" s="921"/>
      <c r="G4" s="921"/>
      <c r="H4" s="921"/>
      <c r="I4" s="921"/>
      <c r="J4" s="921"/>
      <c r="K4" s="921"/>
    </row>
    <row r="6" spans="8:11" ht="12.75" customHeight="1" thickBot="1">
      <c r="H6" s="935" t="s">
        <v>512</v>
      </c>
      <c r="I6" s="936"/>
      <c r="J6" s="936"/>
      <c r="K6" s="936"/>
    </row>
    <row r="7" spans="1:11" ht="19.5" customHeight="1" thickBot="1">
      <c r="A7" s="937" t="s">
        <v>148</v>
      </c>
      <c r="B7" s="938"/>
      <c r="C7" s="939" t="s">
        <v>67</v>
      </c>
      <c r="D7" s="940"/>
      <c r="E7" s="940"/>
      <c r="F7" s="940"/>
      <c r="G7" s="940"/>
      <c r="H7" s="940"/>
      <c r="I7" s="940"/>
      <c r="J7" s="940"/>
      <c r="K7" s="941"/>
    </row>
    <row r="8" spans="1:11" ht="19.5" customHeight="1" thickBot="1">
      <c r="A8" s="937" t="s">
        <v>149</v>
      </c>
      <c r="B8" s="938"/>
      <c r="C8" s="939" t="s">
        <v>25</v>
      </c>
      <c r="D8" s="940"/>
      <c r="E8" s="940"/>
      <c r="F8" s="940"/>
      <c r="G8" s="940"/>
      <c r="H8" s="940"/>
      <c r="I8" s="940"/>
      <c r="J8" s="940"/>
      <c r="K8" s="941"/>
    </row>
    <row r="9" spans="1:11" ht="19.5" customHeight="1">
      <c r="A9" s="389" t="s">
        <v>150</v>
      </c>
      <c r="B9" s="95" t="s">
        <v>151</v>
      </c>
      <c r="C9" s="942" t="s">
        <v>239</v>
      </c>
      <c r="D9" s="943"/>
      <c r="E9" s="943"/>
      <c r="F9" s="943"/>
      <c r="G9" s="943"/>
      <c r="H9" s="943"/>
      <c r="I9" s="943"/>
      <c r="J9" s="943"/>
      <c r="K9" s="944"/>
    </row>
    <row r="10" spans="1:11" ht="19.5" customHeight="1">
      <c r="A10" s="390"/>
      <c r="B10" s="96" t="s">
        <v>152</v>
      </c>
      <c r="C10" s="945" t="s">
        <v>8</v>
      </c>
      <c r="D10" s="946"/>
      <c r="E10" s="946"/>
      <c r="F10" s="946"/>
      <c r="G10" s="946"/>
      <c r="H10" s="946"/>
      <c r="I10" s="946"/>
      <c r="J10" s="946"/>
      <c r="K10" s="947"/>
    </row>
    <row r="11" spans="1:11" ht="19.5" customHeight="1">
      <c r="A11" s="390"/>
      <c r="B11" s="96" t="s">
        <v>153</v>
      </c>
      <c r="C11" s="948" t="s">
        <v>23</v>
      </c>
      <c r="D11" s="949"/>
      <c r="E11" s="949"/>
      <c r="F11" s="949"/>
      <c r="G11" s="949"/>
      <c r="H11" s="949"/>
      <c r="I11" s="949"/>
      <c r="J11" s="949"/>
      <c r="K11" s="950"/>
    </row>
    <row r="12" spans="1:11" ht="19.5" customHeight="1">
      <c r="A12" s="390"/>
      <c r="B12" s="96" t="s">
        <v>187</v>
      </c>
      <c r="C12" s="948" t="s">
        <v>519</v>
      </c>
      <c r="D12" s="949"/>
      <c r="E12" s="949"/>
      <c r="F12" s="949"/>
      <c r="G12" s="949"/>
      <c r="H12" s="949"/>
      <c r="I12" s="949"/>
      <c r="J12" s="949"/>
      <c r="K12" s="950"/>
    </row>
    <row r="13" spans="1:11" ht="19.5" customHeight="1">
      <c r="A13" s="390"/>
      <c r="B13" s="96" t="s">
        <v>154</v>
      </c>
      <c r="C13" s="948" t="s">
        <v>240</v>
      </c>
      <c r="D13" s="949"/>
      <c r="E13" s="949"/>
      <c r="F13" s="949"/>
      <c r="G13" s="949"/>
      <c r="H13" s="949"/>
      <c r="I13" s="949"/>
      <c r="J13" s="949"/>
      <c r="K13" s="950"/>
    </row>
    <row r="14" spans="1:11" ht="19.5" customHeight="1">
      <c r="A14" s="390"/>
      <c r="B14" s="96" t="s">
        <v>207</v>
      </c>
      <c r="C14" s="951">
        <f>C16+C17+C18</f>
        <v>31210</v>
      </c>
      <c r="D14" s="952"/>
      <c r="E14" s="952"/>
      <c r="F14" s="952"/>
      <c r="G14" s="952"/>
      <c r="H14" s="952"/>
      <c r="I14" s="952"/>
      <c r="J14" s="952"/>
      <c r="K14" s="953"/>
    </row>
    <row r="15" spans="1:11" ht="19.5" customHeight="1">
      <c r="A15" s="390"/>
      <c r="B15" s="96" t="s">
        <v>510</v>
      </c>
      <c r="C15" s="951">
        <v>0</v>
      </c>
      <c r="D15" s="952"/>
      <c r="E15" s="952"/>
      <c r="F15" s="952"/>
      <c r="G15" s="952"/>
      <c r="H15" s="952"/>
      <c r="I15" s="952"/>
      <c r="J15" s="952"/>
      <c r="K15" s="953"/>
    </row>
    <row r="16" spans="1:11" ht="19.5" customHeight="1">
      <c r="A16" s="390"/>
      <c r="B16" s="96" t="s">
        <v>237</v>
      </c>
      <c r="C16" s="951">
        <v>9742</v>
      </c>
      <c r="D16" s="952"/>
      <c r="E16" s="952"/>
      <c r="F16" s="952"/>
      <c r="G16" s="952"/>
      <c r="H16" s="952"/>
      <c r="I16" s="952"/>
      <c r="J16" s="952"/>
      <c r="K16" s="953"/>
    </row>
    <row r="17" spans="1:11" ht="19.5" customHeight="1">
      <c r="A17" s="390"/>
      <c r="B17" s="96" t="s">
        <v>488</v>
      </c>
      <c r="C17" s="951">
        <v>10265</v>
      </c>
      <c r="D17" s="952"/>
      <c r="E17" s="952"/>
      <c r="F17" s="952"/>
      <c r="G17" s="952"/>
      <c r="H17" s="952"/>
      <c r="I17" s="952"/>
      <c r="J17" s="952"/>
      <c r="K17" s="953"/>
    </row>
    <row r="18" spans="1:11" ht="19.5" customHeight="1" thickBot="1">
      <c r="A18" s="391"/>
      <c r="B18" s="97" t="s">
        <v>513</v>
      </c>
      <c r="C18" s="951">
        <v>11203</v>
      </c>
      <c r="D18" s="952"/>
      <c r="E18" s="952"/>
      <c r="F18" s="952"/>
      <c r="G18" s="952"/>
      <c r="H18" s="952"/>
      <c r="I18" s="952"/>
      <c r="J18" s="952"/>
      <c r="K18" s="953"/>
    </row>
    <row r="19" spans="1:11" ht="19.5" customHeight="1" thickBot="1">
      <c r="A19" s="954" t="s">
        <v>155</v>
      </c>
      <c r="B19" s="955"/>
      <c r="C19" s="955"/>
      <c r="D19" s="955"/>
      <c r="E19" s="955"/>
      <c r="F19" s="955"/>
      <c r="G19" s="955"/>
      <c r="H19" s="955"/>
      <c r="I19" s="955"/>
      <c r="J19" s="955"/>
      <c r="K19" s="956"/>
    </row>
    <row r="20" spans="1:11" ht="19.5" customHeight="1">
      <c r="A20" s="957" t="s">
        <v>190</v>
      </c>
      <c r="B20" s="958"/>
      <c r="C20" s="958"/>
      <c r="D20" s="958"/>
      <c r="E20" s="958"/>
      <c r="F20" s="958"/>
      <c r="G20" s="958"/>
      <c r="H20" s="958"/>
      <c r="I20" s="958"/>
      <c r="J20" s="958"/>
      <c r="K20" s="959"/>
    </row>
    <row r="21" spans="1:11" ht="19.5" customHeight="1" thickBot="1">
      <c r="A21" s="960" t="s">
        <v>82</v>
      </c>
      <c r="B21" s="961"/>
      <c r="C21" s="962"/>
      <c r="D21" s="962"/>
      <c r="E21" s="962"/>
      <c r="F21" s="962"/>
      <c r="G21" s="962"/>
      <c r="H21" s="962"/>
      <c r="I21" s="962"/>
      <c r="J21" s="962"/>
      <c r="K21" s="963"/>
    </row>
    <row r="22" spans="1:11" ht="19.5" customHeight="1" thickBot="1">
      <c r="A22" s="969" t="s">
        <v>83</v>
      </c>
      <c r="B22" s="970"/>
      <c r="C22" s="971" t="s">
        <v>238</v>
      </c>
      <c r="D22" s="972"/>
      <c r="E22" s="973"/>
      <c r="F22" s="971" t="s">
        <v>492</v>
      </c>
      <c r="G22" s="972"/>
      <c r="H22" s="973"/>
      <c r="I22" s="971" t="s">
        <v>528</v>
      </c>
      <c r="J22" s="972"/>
      <c r="K22" s="973"/>
    </row>
    <row r="23" spans="1:11" ht="27" customHeight="1">
      <c r="A23" s="974" t="s">
        <v>191</v>
      </c>
      <c r="B23" s="976" t="s">
        <v>192</v>
      </c>
      <c r="C23" s="978" t="s">
        <v>60</v>
      </c>
      <c r="D23" s="979"/>
      <c r="E23" s="967" t="s">
        <v>61</v>
      </c>
      <c r="F23" s="978" t="s">
        <v>60</v>
      </c>
      <c r="G23" s="979"/>
      <c r="H23" s="967" t="s">
        <v>61</v>
      </c>
      <c r="I23" s="978" t="s">
        <v>60</v>
      </c>
      <c r="J23" s="979"/>
      <c r="K23" s="967" t="s">
        <v>61</v>
      </c>
    </row>
    <row r="24" spans="1:11" ht="19.5" customHeight="1" thickBot="1">
      <c r="A24" s="975"/>
      <c r="B24" s="977"/>
      <c r="C24" s="123" t="s">
        <v>62</v>
      </c>
      <c r="D24" s="124" t="s">
        <v>63</v>
      </c>
      <c r="E24" s="968"/>
      <c r="F24" s="123" t="s">
        <v>62</v>
      </c>
      <c r="G24" s="124" t="s">
        <v>63</v>
      </c>
      <c r="H24" s="968"/>
      <c r="I24" s="123" t="s">
        <v>62</v>
      </c>
      <c r="J24" s="124" t="s">
        <v>63</v>
      </c>
      <c r="K24" s="968"/>
    </row>
    <row r="25" spans="1:11" ht="19.5" customHeight="1">
      <c r="A25" s="964" t="s">
        <v>241</v>
      </c>
      <c r="B25" s="107" t="s">
        <v>37</v>
      </c>
      <c r="C25" s="394">
        <v>300</v>
      </c>
      <c r="D25" s="531" t="s">
        <v>210</v>
      </c>
      <c r="E25" s="393">
        <v>45</v>
      </c>
      <c r="F25" s="394">
        <v>320</v>
      </c>
      <c r="G25" s="531" t="s">
        <v>210</v>
      </c>
      <c r="H25" s="393">
        <v>50</v>
      </c>
      <c r="I25" s="394">
        <v>340</v>
      </c>
      <c r="J25" s="531" t="s">
        <v>210</v>
      </c>
      <c r="K25" s="393">
        <v>50</v>
      </c>
    </row>
    <row r="26" spans="1:11" ht="19.5" customHeight="1">
      <c r="A26" s="965"/>
      <c r="B26" s="111" t="s">
        <v>38</v>
      </c>
      <c r="C26" s="532">
        <v>200</v>
      </c>
      <c r="D26" s="395" t="s">
        <v>210</v>
      </c>
      <c r="E26" s="533">
        <v>90</v>
      </c>
      <c r="F26" s="532">
        <v>210</v>
      </c>
      <c r="G26" s="395" t="s">
        <v>210</v>
      </c>
      <c r="H26" s="533">
        <v>100</v>
      </c>
      <c r="I26" s="532">
        <v>220</v>
      </c>
      <c r="J26" s="395" t="s">
        <v>210</v>
      </c>
      <c r="K26" s="533">
        <v>100</v>
      </c>
    </row>
    <row r="27" spans="1:11" ht="19.5" customHeight="1">
      <c r="A27" s="965"/>
      <c r="B27" s="108" t="s">
        <v>39</v>
      </c>
      <c r="C27" s="532">
        <v>150</v>
      </c>
      <c r="D27" s="395" t="s">
        <v>210</v>
      </c>
      <c r="E27" s="533">
        <v>25</v>
      </c>
      <c r="F27" s="532">
        <v>160</v>
      </c>
      <c r="G27" s="395" t="s">
        <v>210</v>
      </c>
      <c r="H27" s="533">
        <v>25</v>
      </c>
      <c r="I27" s="532">
        <v>170</v>
      </c>
      <c r="J27" s="395" t="s">
        <v>210</v>
      </c>
      <c r="K27" s="533">
        <v>25</v>
      </c>
    </row>
    <row r="28" spans="1:11" ht="19.5" customHeight="1">
      <c r="A28" s="965"/>
      <c r="B28" s="108" t="s">
        <v>409</v>
      </c>
      <c r="C28" s="532">
        <v>1</v>
      </c>
      <c r="D28" s="395" t="s">
        <v>47</v>
      </c>
      <c r="E28" s="533">
        <v>380</v>
      </c>
      <c r="F28" s="532">
        <v>1</v>
      </c>
      <c r="G28" s="395" t="s">
        <v>47</v>
      </c>
      <c r="H28" s="533">
        <v>400</v>
      </c>
      <c r="I28" s="532">
        <v>1</v>
      </c>
      <c r="J28" s="395" t="s">
        <v>47</v>
      </c>
      <c r="K28" s="533">
        <v>450</v>
      </c>
    </row>
    <row r="29" spans="1:11" ht="19.5" customHeight="1">
      <c r="A29" s="965"/>
      <c r="B29" s="108" t="s">
        <v>40</v>
      </c>
      <c r="C29" s="532">
        <v>150</v>
      </c>
      <c r="D29" s="395" t="s">
        <v>210</v>
      </c>
      <c r="E29" s="533">
        <v>50</v>
      </c>
      <c r="F29" s="532">
        <v>160</v>
      </c>
      <c r="G29" s="395" t="s">
        <v>210</v>
      </c>
      <c r="H29" s="533">
        <v>60</v>
      </c>
      <c r="I29" s="532">
        <v>170</v>
      </c>
      <c r="J29" s="395" t="s">
        <v>210</v>
      </c>
      <c r="K29" s="533">
        <v>60</v>
      </c>
    </row>
    <row r="30" spans="1:11" ht="19.5" customHeight="1">
      <c r="A30" s="965"/>
      <c r="B30" s="108" t="s">
        <v>41</v>
      </c>
      <c r="C30" s="532">
        <v>20</v>
      </c>
      <c r="D30" s="395" t="s">
        <v>210</v>
      </c>
      <c r="E30" s="533">
        <v>6</v>
      </c>
      <c r="F30" s="532">
        <v>20</v>
      </c>
      <c r="G30" s="395" t="s">
        <v>210</v>
      </c>
      <c r="H30" s="533">
        <v>10</v>
      </c>
      <c r="I30" s="532">
        <v>20</v>
      </c>
      <c r="J30" s="395" t="s">
        <v>210</v>
      </c>
      <c r="K30" s="533">
        <v>10</v>
      </c>
    </row>
    <row r="31" spans="1:11" ht="19.5" customHeight="1" thickBot="1">
      <c r="A31" s="965"/>
      <c r="B31" s="108" t="s">
        <v>410</v>
      </c>
      <c r="C31" s="532">
        <v>1</v>
      </c>
      <c r="D31" s="395" t="s">
        <v>47</v>
      </c>
      <c r="E31" s="533">
        <v>50</v>
      </c>
      <c r="F31" s="532">
        <v>1</v>
      </c>
      <c r="G31" s="395" t="s">
        <v>47</v>
      </c>
      <c r="H31" s="533">
        <v>50</v>
      </c>
      <c r="I31" s="532">
        <v>1</v>
      </c>
      <c r="J31" s="395" t="s">
        <v>47</v>
      </c>
      <c r="K31" s="533">
        <v>55</v>
      </c>
    </row>
    <row r="32" spans="1:11" ht="19.5" customHeight="1" thickBot="1">
      <c r="A32" s="966"/>
      <c r="B32" s="84" t="s">
        <v>201</v>
      </c>
      <c r="C32" s="534">
        <f>SUM(C25:C31)</f>
        <v>822</v>
      </c>
      <c r="D32" s="535"/>
      <c r="E32" s="536">
        <f>SUM(E25:E31)</f>
        <v>646</v>
      </c>
      <c r="F32" s="534">
        <f>SUM(F25:F31)</f>
        <v>872</v>
      </c>
      <c r="G32" s="535"/>
      <c r="H32" s="536">
        <f>SUM(H25:H31)</f>
        <v>695</v>
      </c>
      <c r="I32" s="534">
        <f>SUM(I25:I31)</f>
        <v>922</v>
      </c>
      <c r="J32" s="535"/>
      <c r="K32" s="536">
        <f>SUM(K25:K31)</f>
        <v>750</v>
      </c>
    </row>
    <row r="33" spans="1:11" ht="19.5" customHeight="1">
      <c r="A33" s="30"/>
      <c r="B33" s="31"/>
      <c r="C33" s="32"/>
      <c r="D33" s="32"/>
      <c r="E33" s="32"/>
      <c r="F33" s="32"/>
      <c r="G33" s="32"/>
      <c r="H33" s="32"/>
      <c r="I33" s="32"/>
      <c r="J33" s="32"/>
      <c r="K33" s="33"/>
    </row>
    <row r="34" spans="1:11" ht="19.5" customHeight="1" hidden="1">
      <c r="A34" s="964" t="s">
        <v>242</v>
      </c>
      <c r="B34" s="107"/>
      <c r="C34" s="100"/>
      <c r="D34" s="98"/>
      <c r="E34" s="99"/>
      <c r="F34" s="100"/>
      <c r="G34" s="98"/>
      <c r="H34" s="99"/>
      <c r="I34" s="100"/>
      <c r="J34" s="98"/>
      <c r="K34" s="99"/>
    </row>
    <row r="35" spans="1:11" ht="19.5" customHeight="1" hidden="1">
      <c r="A35" s="965"/>
      <c r="B35" s="111"/>
      <c r="C35" s="103"/>
      <c r="D35" s="101"/>
      <c r="E35" s="102"/>
      <c r="F35" s="103"/>
      <c r="G35" s="101"/>
      <c r="H35" s="102"/>
      <c r="I35" s="103"/>
      <c r="J35" s="101"/>
      <c r="K35" s="102"/>
    </row>
    <row r="36" spans="1:11" ht="19.5" customHeight="1" hidden="1">
      <c r="A36" s="965"/>
      <c r="B36" s="108"/>
      <c r="C36" s="103"/>
      <c r="D36" s="101"/>
      <c r="E36" s="102"/>
      <c r="F36" s="103"/>
      <c r="G36" s="101"/>
      <c r="H36" s="102"/>
      <c r="I36" s="103"/>
      <c r="J36" s="101"/>
      <c r="K36" s="102"/>
    </row>
    <row r="37" spans="1:11" ht="19.5" customHeight="1" hidden="1">
      <c r="A37" s="965"/>
      <c r="B37" s="108"/>
      <c r="C37" s="103"/>
      <c r="D37" s="101"/>
      <c r="E37" s="102"/>
      <c r="F37" s="103"/>
      <c r="G37" s="101"/>
      <c r="H37" s="102"/>
      <c r="I37" s="103"/>
      <c r="J37" s="101"/>
      <c r="K37" s="102"/>
    </row>
    <row r="38" spans="1:11" ht="19.5" customHeight="1" hidden="1" thickBot="1">
      <c r="A38" s="965"/>
      <c r="B38" s="109"/>
      <c r="C38" s="104"/>
      <c r="D38" s="105"/>
      <c r="E38" s="106"/>
      <c r="F38" s="103"/>
      <c r="G38" s="101"/>
      <c r="H38" s="102"/>
      <c r="I38" s="103"/>
      <c r="J38" s="101"/>
      <c r="K38" s="102"/>
    </row>
    <row r="39" spans="1:11" ht="19.5" customHeight="1" hidden="1" thickBot="1">
      <c r="A39" s="966"/>
      <c r="B39" s="84" t="s">
        <v>201</v>
      </c>
      <c r="C39" s="112">
        <f>SUM(C34:C38)</f>
        <v>0</v>
      </c>
      <c r="D39" s="113"/>
      <c r="E39" s="122">
        <f>SUM(E34:E38)</f>
        <v>0</v>
      </c>
      <c r="F39" s="112">
        <f>SUM(F34:F38)</f>
        <v>0</v>
      </c>
      <c r="G39" s="113"/>
      <c r="H39" s="122">
        <f>SUM(H34:H38)</f>
        <v>0</v>
      </c>
      <c r="I39" s="112">
        <f>SUM(I34:I38)</f>
        <v>0</v>
      </c>
      <c r="J39" s="113"/>
      <c r="K39" s="122">
        <f>SUM(K34:K38)</f>
        <v>0</v>
      </c>
    </row>
    <row r="40" spans="1:11" ht="19.5" customHeight="1" thickBot="1">
      <c r="A40" s="30"/>
      <c r="B40" s="31"/>
      <c r="C40" s="32"/>
      <c r="D40" s="32"/>
      <c r="E40" s="32"/>
      <c r="F40" s="32"/>
      <c r="G40" s="32"/>
      <c r="H40" s="32"/>
      <c r="I40" s="32"/>
      <c r="J40" s="32"/>
      <c r="K40" s="33"/>
    </row>
    <row r="41" spans="1:11" ht="19.5" customHeight="1">
      <c r="A41" s="964" t="s">
        <v>243</v>
      </c>
      <c r="B41" s="107" t="s">
        <v>411</v>
      </c>
      <c r="C41" s="394">
        <v>1</v>
      </c>
      <c r="D41" s="531" t="s">
        <v>47</v>
      </c>
      <c r="E41" s="393">
        <v>180</v>
      </c>
      <c r="F41" s="394">
        <v>1</v>
      </c>
      <c r="G41" s="531" t="s">
        <v>47</v>
      </c>
      <c r="H41" s="393">
        <v>180</v>
      </c>
      <c r="I41" s="394">
        <v>1</v>
      </c>
      <c r="J41" s="531" t="s">
        <v>47</v>
      </c>
      <c r="K41" s="393">
        <v>200</v>
      </c>
    </row>
    <row r="42" spans="1:11" ht="19.5" customHeight="1">
      <c r="A42" s="965"/>
      <c r="B42" s="108" t="s">
        <v>412</v>
      </c>
      <c r="C42" s="532">
        <v>2000</v>
      </c>
      <c r="D42" s="395" t="s">
        <v>210</v>
      </c>
      <c r="E42" s="533">
        <v>420</v>
      </c>
      <c r="F42" s="532">
        <v>2000</v>
      </c>
      <c r="G42" s="395" t="s">
        <v>210</v>
      </c>
      <c r="H42" s="533">
        <v>450</v>
      </c>
      <c r="I42" s="532">
        <v>2000</v>
      </c>
      <c r="J42" s="395" t="s">
        <v>210</v>
      </c>
      <c r="K42" s="533">
        <v>480</v>
      </c>
    </row>
    <row r="43" spans="1:11" ht="19.5" customHeight="1">
      <c r="A43" s="965"/>
      <c r="B43" s="108" t="s">
        <v>413</v>
      </c>
      <c r="C43" s="532">
        <v>1</v>
      </c>
      <c r="D43" s="395" t="s">
        <v>47</v>
      </c>
      <c r="E43" s="533">
        <v>60</v>
      </c>
      <c r="F43" s="532">
        <v>1</v>
      </c>
      <c r="G43" s="395" t="s">
        <v>47</v>
      </c>
      <c r="H43" s="533">
        <v>60</v>
      </c>
      <c r="I43" s="532">
        <v>1</v>
      </c>
      <c r="J43" s="395" t="s">
        <v>47</v>
      </c>
      <c r="K43" s="533">
        <v>70</v>
      </c>
    </row>
    <row r="44" spans="1:11" ht="19.5" customHeight="1">
      <c r="A44" s="965"/>
      <c r="B44" s="108" t="s">
        <v>414</v>
      </c>
      <c r="C44" s="532">
        <v>300</v>
      </c>
      <c r="D44" s="395" t="s">
        <v>210</v>
      </c>
      <c r="E44" s="533">
        <v>40</v>
      </c>
      <c r="F44" s="532">
        <v>300</v>
      </c>
      <c r="G44" s="395" t="s">
        <v>210</v>
      </c>
      <c r="H44" s="533">
        <v>40</v>
      </c>
      <c r="I44" s="532">
        <v>300</v>
      </c>
      <c r="J44" s="395" t="s">
        <v>210</v>
      </c>
      <c r="K44" s="533">
        <v>40</v>
      </c>
    </row>
    <row r="45" spans="1:11" ht="19.5" customHeight="1" thickBot="1">
      <c r="A45" s="965"/>
      <c r="B45" s="109" t="s">
        <v>415</v>
      </c>
      <c r="C45" s="537">
        <v>20</v>
      </c>
      <c r="D45" s="538" t="s">
        <v>210</v>
      </c>
      <c r="E45" s="539">
        <v>10</v>
      </c>
      <c r="F45" s="532">
        <v>20</v>
      </c>
      <c r="G45" s="395" t="s">
        <v>210</v>
      </c>
      <c r="H45" s="533">
        <v>10</v>
      </c>
      <c r="I45" s="532">
        <v>20</v>
      </c>
      <c r="J45" s="395" t="s">
        <v>210</v>
      </c>
      <c r="K45" s="533">
        <v>15</v>
      </c>
    </row>
    <row r="46" spans="1:11" ht="19.5" customHeight="1" thickBot="1">
      <c r="A46" s="966"/>
      <c r="B46" s="84" t="s">
        <v>201</v>
      </c>
      <c r="C46" s="534">
        <f>SUM(C41:C45)</f>
        <v>2322</v>
      </c>
      <c r="D46" s="535"/>
      <c r="E46" s="536">
        <f>SUM(E41:E45)</f>
        <v>710</v>
      </c>
      <c r="F46" s="534">
        <f>SUM(F41:F45)</f>
        <v>2322</v>
      </c>
      <c r="G46" s="535"/>
      <c r="H46" s="536">
        <f>SUM(H41:H45)</f>
        <v>740</v>
      </c>
      <c r="I46" s="534">
        <f>SUM(I41:I45)</f>
        <v>2322</v>
      </c>
      <c r="J46" s="535"/>
      <c r="K46" s="536">
        <f>SUM(K41:K45)</f>
        <v>805</v>
      </c>
    </row>
    <row r="47" spans="1:11" ht="19.5" customHeight="1" thickBot="1">
      <c r="A47" s="30"/>
      <c r="B47" s="31"/>
      <c r="C47" s="32"/>
      <c r="D47" s="32"/>
      <c r="E47" s="32"/>
      <c r="F47" s="32"/>
      <c r="G47" s="32"/>
      <c r="H47" s="32"/>
      <c r="I47" s="32"/>
      <c r="J47" s="32"/>
      <c r="K47" s="33"/>
    </row>
    <row r="48" spans="1:11" ht="19.5" customHeight="1" hidden="1">
      <c r="A48" s="964" t="s">
        <v>244</v>
      </c>
      <c r="B48" s="107"/>
      <c r="C48" s="100"/>
      <c r="D48" s="98"/>
      <c r="E48" s="99"/>
      <c r="F48" s="100"/>
      <c r="G48" s="98"/>
      <c r="H48" s="99"/>
      <c r="I48" s="100"/>
      <c r="J48" s="98"/>
      <c r="K48" s="99"/>
    </row>
    <row r="49" spans="1:11" ht="19.5" customHeight="1" hidden="1">
      <c r="A49" s="965"/>
      <c r="B49" s="111"/>
      <c r="C49" s="103"/>
      <c r="D49" s="101"/>
      <c r="E49" s="102"/>
      <c r="F49" s="103"/>
      <c r="G49" s="101"/>
      <c r="H49" s="102"/>
      <c r="I49" s="103"/>
      <c r="J49" s="101"/>
      <c r="K49" s="102"/>
    </row>
    <row r="50" spans="1:11" ht="19.5" customHeight="1" hidden="1">
      <c r="A50" s="965"/>
      <c r="B50" s="108"/>
      <c r="C50" s="103"/>
      <c r="D50" s="101"/>
      <c r="E50" s="102"/>
      <c r="F50" s="103"/>
      <c r="G50" s="101"/>
      <c r="H50" s="102"/>
      <c r="I50" s="103"/>
      <c r="J50" s="101"/>
      <c r="K50" s="102"/>
    </row>
    <row r="51" spans="1:11" ht="19.5" customHeight="1" hidden="1">
      <c r="A51" s="965"/>
      <c r="B51" s="108"/>
      <c r="C51" s="103"/>
      <c r="D51" s="101"/>
      <c r="E51" s="102"/>
      <c r="F51" s="103"/>
      <c r="G51" s="101"/>
      <c r="H51" s="102"/>
      <c r="I51" s="103"/>
      <c r="J51" s="101"/>
      <c r="K51" s="102"/>
    </row>
    <row r="52" spans="1:11" ht="19.5" customHeight="1" hidden="1" thickBot="1">
      <c r="A52" s="965"/>
      <c r="B52" s="109"/>
      <c r="C52" s="104"/>
      <c r="D52" s="105"/>
      <c r="E52" s="106"/>
      <c r="F52" s="103"/>
      <c r="G52" s="101"/>
      <c r="H52" s="102"/>
      <c r="I52" s="103"/>
      <c r="J52" s="101"/>
      <c r="K52" s="102"/>
    </row>
    <row r="53" spans="1:11" ht="19.5" customHeight="1" hidden="1" thickBot="1">
      <c r="A53" s="966"/>
      <c r="B53" s="84" t="s">
        <v>201</v>
      </c>
      <c r="C53" s="112">
        <f>SUM(C48:C52)</f>
        <v>0</v>
      </c>
      <c r="D53" s="113"/>
      <c r="E53" s="122">
        <f>SUM(E48:E52)</f>
        <v>0</v>
      </c>
      <c r="F53" s="112">
        <f>SUM(F48:F52)</f>
        <v>0</v>
      </c>
      <c r="G53" s="113"/>
      <c r="H53" s="122">
        <f>SUM(H48:H52)</f>
        <v>0</v>
      </c>
      <c r="I53" s="112">
        <f>SUM(I48:I52)</f>
        <v>0</v>
      </c>
      <c r="J53" s="113"/>
      <c r="K53" s="122">
        <f>SUM(K48:K52)</f>
        <v>0</v>
      </c>
    </row>
    <row r="54" spans="1:11" ht="19.5" customHeight="1" hidden="1" thickBot="1">
      <c r="A54" s="30"/>
      <c r="B54" s="31"/>
      <c r="C54" s="32"/>
      <c r="D54" s="32"/>
      <c r="E54" s="32"/>
      <c r="F54" s="32"/>
      <c r="G54" s="32"/>
      <c r="H54" s="32"/>
      <c r="I54" s="32"/>
      <c r="J54" s="32"/>
      <c r="K54" s="33"/>
    </row>
    <row r="55" spans="1:11" ht="19.5" customHeight="1" hidden="1">
      <c r="A55" s="964" t="s">
        <v>245</v>
      </c>
      <c r="B55" s="107"/>
      <c r="C55" s="100"/>
      <c r="D55" s="98"/>
      <c r="E55" s="99"/>
      <c r="F55" s="100"/>
      <c r="G55" s="98"/>
      <c r="H55" s="99"/>
      <c r="I55" s="100"/>
      <c r="J55" s="98"/>
      <c r="K55" s="99"/>
    </row>
    <row r="56" spans="1:11" ht="19.5" customHeight="1" hidden="1">
      <c r="A56" s="965"/>
      <c r="B56" s="111"/>
      <c r="C56" s="103"/>
      <c r="D56" s="101"/>
      <c r="E56" s="102"/>
      <c r="F56" s="103"/>
      <c r="G56" s="101"/>
      <c r="H56" s="102"/>
      <c r="I56" s="103"/>
      <c r="J56" s="101"/>
      <c r="K56" s="102"/>
    </row>
    <row r="57" spans="1:11" ht="19.5" customHeight="1" hidden="1">
      <c r="A57" s="965"/>
      <c r="B57" s="111"/>
      <c r="C57" s="103"/>
      <c r="D57" s="101"/>
      <c r="E57" s="102"/>
      <c r="F57" s="103"/>
      <c r="G57" s="101"/>
      <c r="H57" s="102"/>
      <c r="I57" s="103"/>
      <c r="J57" s="101"/>
      <c r="K57" s="102"/>
    </row>
    <row r="58" spans="1:11" ht="19.5" customHeight="1" hidden="1">
      <c r="A58" s="965"/>
      <c r="B58" s="108"/>
      <c r="C58" s="103"/>
      <c r="D58" s="101"/>
      <c r="E58" s="102"/>
      <c r="F58" s="103"/>
      <c r="G58" s="101"/>
      <c r="H58" s="102"/>
      <c r="I58" s="103"/>
      <c r="J58" s="101"/>
      <c r="K58" s="102"/>
    </row>
    <row r="59" spans="1:11" ht="19.5" customHeight="1" hidden="1">
      <c r="A59" s="965"/>
      <c r="B59" s="108"/>
      <c r="C59" s="103"/>
      <c r="D59" s="101"/>
      <c r="E59" s="102"/>
      <c r="F59" s="103"/>
      <c r="G59" s="101"/>
      <c r="H59" s="102"/>
      <c r="I59" s="103"/>
      <c r="J59" s="101"/>
      <c r="K59" s="102"/>
    </row>
    <row r="60" spans="1:11" ht="19.5" customHeight="1" hidden="1" thickBot="1">
      <c r="A60" s="965"/>
      <c r="B60" s="109"/>
      <c r="C60" s="104"/>
      <c r="D60" s="105"/>
      <c r="E60" s="106"/>
      <c r="F60" s="103"/>
      <c r="G60" s="101"/>
      <c r="H60" s="102"/>
      <c r="I60" s="103"/>
      <c r="J60" s="101"/>
      <c r="K60" s="102"/>
    </row>
    <row r="61" spans="1:11" ht="19.5" customHeight="1" hidden="1" thickBot="1">
      <c r="A61" s="966"/>
      <c r="B61" s="84" t="s">
        <v>201</v>
      </c>
      <c r="C61" s="112">
        <f>SUM(C55:C60)</f>
        <v>0</v>
      </c>
      <c r="D61" s="113"/>
      <c r="E61" s="122">
        <f>SUM(E55:E60)</f>
        <v>0</v>
      </c>
      <c r="F61" s="112">
        <f>SUM(F55:F60)</f>
        <v>0</v>
      </c>
      <c r="G61" s="113"/>
      <c r="H61" s="122">
        <f>SUM(H55:H60)</f>
        <v>0</v>
      </c>
      <c r="I61" s="112">
        <f>SUM(I55:I60)</f>
        <v>0</v>
      </c>
      <c r="J61" s="113"/>
      <c r="K61" s="122">
        <f>SUM(K55:K60)</f>
        <v>0</v>
      </c>
    </row>
    <row r="62" spans="1:11" ht="19.5" customHeight="1" hidden="1" thickBot="1">
      <c r="A62" s="30"/>
      <c r="B62" s="31"/>
      <c r="C62" s="32"/>
      <c r="D62" s="32"/>
      <c r="E62" s="32"/>
      <c r="F62" s="32"/>
      <c r="G62" s="32"/>
      <c r="H62" s="32"/>
      <c r="I62" s="32"/>
      <c r="J62" s="32"/>
      <c r="K62" s="33"/>
    </row>
    <row r="63" spans="1:11" ht="19.5" customHeight="1" hidden="1">
      <c r="A63" s="964" t="s">
        <v>246</v>
      </c>
      <c r="B63" s="107"/>
      <c r="C63" s="100"/>
      <c r="D63" s="98"/>
      <c r="E63" s="99"/>
      <c r="F63" s="100"/>
      <c r="G63" s="98"/>
      <c r="H63" s="99"/>
      <c r="I63" s="100"/>
      <c r="J63" s="98"/>
      <c r="K63" s="99"/>
    </row>
    <row r="64" spans="1:11" ht="19.5" customHeight="1" hidden="1">
      <c r="A64" s="965"/>
      <c r="B64" s="111"/>
      <c r="C64" s="103"/>
      <c r="D64" s="101"/>
      <c r="E64" s="102"/>
      <c r="F64" s="103"/>
      <c r="G64" s="101"/>
      <c r="H64" s="102"/>
      <c r="I64" s="103"/>
      <c r="J64" s="101"/>
      <c r="K64" s="102"/>
    </row>
    <row r="65" spans="1:11" ht="19.5" customHeight="1" hidden="1">
      <c r="A65" s="965"/>
      <c r="B65" s="111"/>
      <c r="C65" s="103"/>
      <c r="D65" s="101"/>
      <c r="E65" s="102"/>
      <c r="F65" s="103"/>
      <c r="G65" s="101"/>
      <c r="H65" s="102"/>
      <c r="I65" s="103"/>
      <c r="J65" s="101"/>
      <c r="K65" s="102"/>
    </row>
    <row r="66" spans="1:11" ht="19.5" customHeight="1" hidden="1">
      <c r="A66" s="965"/>
      <c r="B66" s="108"/>
      <c r="C66" s="103"/>
      <c r="D66" s="101"/>
      <c r="E66" s="102"/>
      <c r="F66" s="103"/>
      <c r="G66" s="101"/>
      <c r="H66" s="102"/>
      <c r="I66" s="103"/>
      <c r="J66" s="101"/>
      <c r="K66" s="102"/>
    </row>
    <row r="67" spans="1:11" ht="19.5" customHeight="1" hidden="1">
      <c r="A67" s="965"/>
      <c r="B67" s="108"/>
      <c r="C67" s="103"/>
      <c r="D67" s="101"/>
      <c r="E67" s="102"/>
      <c r="F67" s="103"/>
      <c r="G67" s="101"/>
      <c r="H67" s="102"/>
      <c r="I67" s="103"/>
      <c r="J67" s="101"/>
      <c r="K67" s="102"/>
    </row>
    <row r="68" spans="1:11" ht="19.5" customHeight="1" hidden="1" thickBot="1">
      <c r="A68" s="965"/>
      <c r="B68" s="109"/>
      <c r="C68" s="104"/>
      <c r="D68" s="105"/>
      <c r="E68" s="106"/>
      <c r="F68" s="103"/>
      <c r="G68" s="101"/>
      <c r="H68" s="102"/>
      <c r="I68" s="103"/>
      <c r="J68" s="101"/>
      <c r="K68" s="102"/>
    </row>
    <row r="69" spans="1:11" ht="19.5" customHeight="1" hidden="1" thickBot="1">
      <c r="A69" s="966"/>
      <c r="B69" s="84" t="s">
        <v>201</v>
      </c>
      <c r="C69" s="112">
        <f>SUM(C63:C68)</f>
        <v>0</v>
      </c>
      <c r="D69" s="113"/>
      <c r="E69" s="122">
        <f>SUM(E63:E68)</f>
        <v>0</v>
      </c>
      <c r="F69" s="112">
        <f>SUM(F63:F68)</f>
        <v>0</v>
      </c>
      <c r="G69" s="113"/>
      <c r="H69" s="122">
        <f>SUM(H63:H68)</f>
        <v>0</v>
      </c>
      <c r="I69" s="112">
        <f>SUM(I63:I68)</f>
        <v>0</v>
      </c>
      <c r="J69" s="113"/>
      <c r="K69" s="122">
        <f>SUM(K63:K68)</f>
        <v>0</v>
      </c>
    </row>
    <row r="70" spans="1:11" ht="19.5" customHeight="1" thickBot="1">
      <c r="A70" s="980" t="s">
        <v>84</v>
      </c>
      <c r="B70" s="981"/>
      <c r="C70" s="116">
        <f>C32+C39+C46+C53+C61+C69</f>
        <v>3144</v>
      </c>
      <c r="D70" s="117"/>
      <c r="E70" s="118">
        <f>E32+E39+E46+E53+E61+E69</f>
        <v>1356</v>
      </c>
      <c r="F70" s="116">
        <f>F32+F39+F46+F53+F61+F69</f>
        <v>3194</v>
      </c>
      <c r="G70" s="117"/>
      <c r="H70" s="118">
        <f>H32+H39+H46+H53+H61+H69</f>
        <v>1435</v>
      </c>
      <c r="I70" s="116">
        <f>I32+I39+I46+I53+I61+I69</f>
        <v>3244</v>
      </c>
      <c r="J70" s="117"/>
      <c r="K70" s="119">
        <f>K32+K39+K46+K53+K61+K69</f>
        <v>1555</v>
      </c>
    </row>
    <row r="71" spans="1:11" ht="19.5" customHeight="1" thickBot="1">
      <c r="A71" s="30"/>
      <c r="B71" s="31"/>
      <c r="C71" s="32"/>
      <c r="D71" s="32"/>
      <c r="E71" s="32"/>
      <c r="F71" s="32"/>
      <c r="G71" s="32"/>
      <c r="H71" s="32"/>
      <c r="I71" s="32"/>
      <c r="J71" s="32"/>
      <c r="K71" s="33"/>
    </row>
    <row r="72" spans="1:11" ht="19.5" customHeight="1" thickBot="1">
      <c r="A72" s="982" t="s">
        <v>193</v>
      </c>
      <c r="B72" s="983"/>
      <c r="C72" s="984"/>
      <c r="D72" s="984"/>
      <c r="E72" s="984"/>
      <c r="F72" s="984"/>
      <c r="G72" s="984"/>
      <c r="H72" s="984"/>
      <c r="I72" s="984"/>
      <c r="J72" s="984"/>
      <c r="K72" s="985"/>
    </row>
    <row r="73" spans="1:11" ht="19.5" customHeight="1">
      <c r="A73" s="964" t="s">
        <v>247</v>
      </c>
      <c r="B73" s="330" t="s">
        <v>416</v>
      </c>
      <c r="C73" s="394">
        <v>5</v>
      </c>
      <c r="D73" s="531" t="s">
        <v>210</v>
      </c>
      <c r="E73" s="393">
        <v>30</v>
      </c>
      <c r="F73" s="394">
        <v>5</v>
      </c>
      <c r="G73" s="531" t="s">
        <v>210</v>
      </c>
      <c r="H73" s="393">
        <v>30</v>
      </c>
      <c r="I73" s="394">
        <v>5</v>
      </c>
      <c r="J73" s="531" t="s">
        <v>210</v>
      </c>
      <c r="K73" s="393">
        <v>30</v>
      </c>
    </row>
    <row r="74" spans="1:11" ht="19.5" customHeight="1">
      <c r="A74" s="965"/>
      <c r="B74" s="331" t="s">
        <v>178</v>
      </c>
      <c r="C74" s="540">
        <v>200</v>
      </c>
      <c r="D74" s="541" t="s">
        <v>210</v>
      </c>
      <c r="E74" s="542">
        <v>42</v>
      </c>
      <c r="F74" s="540">
        <v>200</v>
      </c>
      <c r="G74" s="541" t="s">
        <v>210</v>
      </c>
      <c r="H74" s="542">
        <v>50</v>
      </c>
      <c r="I74" s="540">
        <v>200</v>
      </c>
      <c r="J74" s="541" t="s">
        <v>210</v>
      </c>
      <c r="K74" s="542">
        <v>45</v>
      </c>
    </row>
    <row r="75" spans="1:11" ht="19.5" customHeight="1">
      <c r="A75" s="965"/>
      <c r="B75" s="331" t="s">
        <v>180</v>
      </c>
      <c r="C75" s="532">
        <v>20</v>
      </c>
      <c r="D75" s="395" t="s">
        <v>210</v>
      </c>
      <c r="E75" s="533">
        <v>28</v>
      </c>
      <c r="F75" s="532">
        <v>20</v>
      </c>
      <c r="G75" s="395" t="s">
        <v>210</v>
      </c>
      <c r="H75" s="533">
        <v>30</v>
      </c>
      <c r="I75" s="532">
        <v>20</v>
      </c>
      <c r="J75" s="395" t="s">
        <v>210</v>
      </c>
      <c r="K75" s="533">
        <v>35</v>
      </c>
    </row>
    <row r="76" spans="1:11" ht="19.5" customHeight="1">
      <c r="A76" s="965"/>
      <c r="B76" s="331" t="s">
        <v>35</v>
      </c>
      <c r="C76" s="532">
        <v>10</v>
      </c>
      <c r="D76" s="395" t="s">
        <v>210</v>
      </c>
      <c r="E76" s="533">
        <v>10</v>
      </c>
      <c r="F76" s="532">
        <v>10</v>
      </c>
      <c r="G76" s="395" t="s">
        <v>210</v>
      </c>
      <c r="H76" s="533">
        <v>10</v>
      </c>
      <c r="I76" s="532">
        <v>10</v>
      </c>
      <c r="J76" s="395" t="s">
        <v>210</v>
      </c>
      <c r="K76" s="533">
        <v>10</v>
      </c>
    </row>
    <row r="77" spans="1:11" ht="19.5" customHeight="1">
      <c r="A77" s="965"/>
      <c r="B77" s="331" t="s">
        <v>28</v>
      </c>
      <c r="C77" s="532">
        <v>100</v>
      </c>
      <c r="D77" s="395" t="s">
        <v>210</v>
      </c>
      <c r="E77" s="533">
        <v>5</v>
      </c>
      <c r="F77" s="532">
        <v>100</v>
      </c>
      <c r="G77" s="395" t="s">
        <v>210</v>
      </c>
      <c r="H77" s="533">
        <v>10</v>
      </c>
      <c r="I77" s="532">
        <v>100</v>
      </c>
      <c r="J77" s="395" t="s">
        <v>210</v>
      </c>
      <c r="K77" s="533">
        <v>10</v>
      </c>
    </row>
    <row r="78" spans="1:11" ht="19.5" customHeight="1">
      <c r="A78" s="965"/>
      <c r="B78" s="332" t="s">
        <v>417</v>
      </c>
      <c r="C78" s="532">
        <v>5</v>
      </c>
      <c r="D78" s="395" t="s">
        <v>210</v>
      </c>
      <c r="E78" s="533">
        <v>30</v>
      </c>
      <c r="F78" s="532">
        <v>5</v>
      </c>
      <c r="G78" s="395" t="s">
        <v>210</v>
      </c>
      <c r="H78" s="533">
        <v>32</v>
      </c>
      <c r="I78" s="532">
        <v>5</v>
      </c>
      <c r="J78" s="395" t="s">
        <v>210</v>
      </c>
      <c r="K78" s="533">
        <v>40</v>
      </c>
    </row>
    <row r="79" spans="1:11" ht="19.5" customHeight="1" thickBot="1">
      <c r="A79" s="965"/>
      <c r="B79" s="332" t="s">
        <v>418</v>
      </c>
      <c r="C79" s="532">
        <v>5</v>
      </c>
      <c r="D79" s="395" t="s">
        <v>210</v>
      </c>
      <c r="E79" s="533">
        <v>10</v>
      </c>
      <c r="F79" s="532">
        <v>5</v>
      </c>
      <c r="G79" s="395" t="s">
        <v>210</v>
      </c>
      <c r="H79" s="533">
        <v>12</v>
      </c>
      <c r="I79" s="532">
        <v>5</v>
      </c>
      <c r="J79" s="395" t="s">
        <v>210</v>
      </c>
      <c r="K79" s="533">
        <v>10</v>
      </c>
    </row>
    <row r="80" spans="1:11" ht="19.5" customHeight="1" thickBot="1">
      <c r="A80" s="966"/>
      <c r="B80" s="84" t="s">
        <v>201</v>
      </c>
      <c r="C80" s="534">
        <f>SUM(C73:C79)</f>
        <v>345</v>
      </c>
      <c r="D80" s="535"/>
      <c r="E80" s="536">
        <f>SUM(E73:E79)</f>
        <v>155</v>
      </c>
      <c r="F80" s="534">
        <f>SUM(F73:F79)</f>
        <v>345</v>
      </c>
      <c r="G80" s="535"/>
      <c r="H80" s="536">
        <f>SUM(H73:H79)</f>
        <v>174</v>
      </c>
      <c r="I80" s="534">
        <f>SUM(I73:I79)</f>
        <v>345</v>
      </c>
      <c r="J80" s="535"/>
      <c r="K80" s="536">
        <f>SUM(K73:K79)</f>
        <v>180</v>
      </c>
    </row>
    <row r="81" spans="1:11" ht="19.5" customHeight="1" thickBot="1">
      <c r="A81" s="30"/>
      <c r="B81" s="31"/>
      <c r="C81" s="32"/>
      <c r="D81" s="32"/>
      <c r="E81" s="32"/>
      <c r="F81" s="32"/>
      <c r="G81" s="32"/>
      <c r="H81" s="32"/>
      <c r="I81" s="32"/>
      <c r="J81" s="32"/>
      <c r="K81" s="33"/>
    </row>
    <row r="82" spans="1:11" ht="19.5" customHeight="1">
      <c r="A82" s="964" t="s">
        <v>248</v>
      </c>
      <c r="B82" s="57" t="s">
        <v>48</v>
      </c>
      <c r="C82" s="394">
        <v>600</v>
      </c>
      <c r="D82" s="531" t="s">
        <v>210</v>
      </c>
      <c r="E82" s="393">
        <v>1500</v>
      </c>
      <c r="F82" s="394">
        <v>600</v>
      </c>
      <c r="G82" s="531" t="s">
        <v>210</v>
      </c>
      <c r="H82" s="393">
        <v>1600</v>
      </c>
      <c r="I82" s="394">
        <v>600</v>
      </c>
      <c r="J82" s="531" t="s">
        <v>210</v>
      </c>
      <c r="K82" s="393">
        <v>1800</v>
      </c>
    </row>
    <row r="83" spans="1:11" ht="19.5" customHeight="1">
      <c r="A83" s="965"/>
      <c r="B83" s="111" t="s">
        <v>49</v>
      </c>
      <c r="C83" s="540">
        <v>50</v>
      </c>
      <c r="D83" s="541" t="s">
        <v>210</v>
      </c>
      <c r="E83" s="542">
        <v>150</v>
      </c>
      <c r="F83" s="540">
        <v>50</v>
      </c>
      <c r="G83" s="541" t="s">
        <v>210</v>
      </c>
      <c r="H83" s="542">
        <v>160</v>
      </c>
      <c r="I83" s="540">
        <v>50</v>
      </c>
      <c r="J83" s="541" t="s">
        <v>210</v>
      </c>
      <c r="K83" s="542">
        <v>200</v>
      </c>
    </row>
    <row r="84" spans="1:11" ht="19.5" customHeight="1">
      <c r="A84" s="965"/>
      <c r="B84" s="111" t="s">
        <v>419</v>
      </c>
      <c r="C84" s="540">
        <v>2</v>
      </c>
      <c r="D84" s="541" t="s">
        <v>210</v>
      </c>
      <c r="E84" s="542">
        <v>60</v>
      </c>
      <c r="F84" s="540">
        <v>2</v>
      </c>
      <c r="G84" s="541" t="s">
        <v>210</v>
      </c>
      <c r="H84" s="542">
        <v>70</v>
      </c>
      <c r="I84" s="540">
        <v>2</v>
      </c>
      <c r="J84" s="541" t="s">
        <v>210</v>
      </c>
      <c r="K84" s="542">
        <v>80</v>
      </c>
    </row>
    <row r="85" spans="1:11" ht="19.5" customHeight="1">
      <c r="A85" s="965"/>
      <c r="B85" s="109" t="s">
        <v>50</v>
      </c>
      <c r="C85" s="532">
        <v>50</v>
      </c>
      <c r="D85" s="395" t="s">
        <v>210</v>
      </c>
      <c r="E85" s="533">
        <v>140</v>
      </c>
      <c r="F85" s="532">
        <v>50</v>
      </c>
      <c r="G85" s="395" t="s">
        <v>210</v>
      </c>
      <c r="H85" s="533">
        <v>150</v>
      </c>
      <c r="I85" s="532">
        <v>50</v>
      </c>
      <c r="J85" s="395" t="s">
        <v>210</v>
      </c>
      <c r="K85" s="533">
        <v>160</v>
      </c>
    </row>
    <row r="86" spans="1:11" ht="19.5" customHeight="1">
      <c r="A86" s="965"/>
      <c r="B86" s="109" t="s">
        <v>51</v>
      </c>
      <c r="C86" s="537">
        <v>1</v>
      </c>
      <c r="D86" s="538" t="s">
        <v>47</v>
      </c>
      <c r="E86" s="539">
        <v>60</v>
      </c>
      <c r="F86" s="532">
        <v>1</v>
      </c>
      <c r="G86" s="538" t="s">
        <v>47</v>
      </c>
      <c r="H86" s="533">
        <v>70</v>
      </c>
      <c r="I86" s="532">
        <v>1</v>
      </c>
      <c r="J86" s="538" t="s">
        <v>47</v>
      </c>
      <c r="K86" s="533">
        <v>80</v>
      </c>
    </row>
    <row r="87" spans="1:11" ht="19.5" customHeight="1" thickBot="1">
      <c r="A87" s="965"/>
      <c r="B87" s="109" t="s">
        <v>420</v>
      </c>
      <c r="C87" s="537">
        <v>1</v>
      </c>
      <c r="D87" s="538" t="s">
        <v>47</v>
      </c>
      <c r="E87" s="539">
        <v>60</v>
      </c>
      <c r="F87" s="532">
        <v>1</v>
      </c>
      <c r="G87" s="538" t="s">
        <v>47</v>
      </c>
      <c r="H87" s="533">
        <v>70</v>
      </c>
      <c r="I87" s="532">
        <v>1</v>
      </c>
      <c r="J87" s="538" t="s">
        <v>47</v>
      </c>
      <c r="K87" s="533">
        <v>80</v>
      </c>
    </row>
    <row r="88" spans="1:11" ht="19.5" customHeight="1" thickBot="1">
      <c r="A88" s="966"/>
      <c r="B88" s="84" t="s">
        <v>201</v>
      </c>
      <c r="C88" s="534">
        <f>SUM(C82:C87)</f>
        <v>704</v>
      </c>
      <c r="D88" s="535"/>
      <c r="E88" s="536">
        <f>SUM(E82:E87)</f>
        <v>1970</v>
      </c>
      <c r="F88" s="534">
        <f>SUM(F82:F87)</f>
        <v>704</v>
      </c>
      <c r="G88" s="535"/>
      <c r="H88" s="536">
        <f>SUM(H82:H87)</f>
        <v>2120</v>
      </c>
      <c r="I88" s="534">
        <f>SUM(I82:I87)</f>
        <v>704</v>
      </c>
      <c r="J88" s="535"/>
      <c r="K88" s="536">
        <f>SUM(K82:K87)</f>
        <v>2400</v>
      </c>
    </row>
    <row r="89" spans="1:11" ht="19.5" customHeight="1">
      <c r="A89" s="30"/>
      <c r="B89" s="31"/>
      <c r="C89" s="32"/>
      <c r="D89" s="32"/>
      <c r="E89" s="32"/>
      <c r="F89" s="32"/>
      <c r="G89" s="32"/>
      <c r="H89" s="32"/>
      <c r="I89" s="32"/>
      <c r="J89" s="32"/>
      <c r="K89" s="33"/>
    </row>
    <row r="90" spans="1:11" ht="19.5" customHeight="1" hidden="1">
      <c r="A90" s="964" t="s">
        <v>249</v>
      </c>
      <c r="B90" s="57"/>
      <c r="C90" s="100"/>
      <c r="D90" s="98"/>
      <c r="E90" s="99"/>
      <c r="F90" s="100"/>
      <c r="G90" s="98"/>
      <c r="H90" s="99"/>
      <c r="I90" s="100"/>
      <c r="J90" s="98"/>
      <c r="K90" s="99"/>
    </row>
    <row r="91" spans="1:11" ht="19.5" customHeight="1" hidden="1">
      <c r="A91" s="965"/>
      <c r="B91" s="58"/>
      <c r="C91" s="103"/>
      <c r="D91" s="101"/>
      <c r="E91" s="102"/>
      <c r="F91" s="103"/>
      <c r="G91" s="101"/>
      <c r="H91" s="102"/>
      <c r="I91" s="103"/>
      <c r="J91" s="101"/>
      <c r="K91" s="102"/>
    </row>
    <row r="92" spans="1:11" ht="19.5" customHeight="1" hidden="1">
      <c r="A92" s="965"/>
      <c r="B92" s="58"/>
      <c r="C92" s="103"/>
      <c r="D92" s="101"/>
      <c r="E92" s="102"/>
      <c r="F92" s="103"/>
      <c r="G92" s="101"/>
      <c r="H92" s="102"/>
      <c r="I92" s="103"/>
      <c r="J92" s="101"/>
      <c r="K92" s="102"/>
    </row>
    <row r="93" spans="1:11" ht="19.5" customHeight="1" hidden="1">
      <c r="A93" s="965"/>
      <c r="B93" s="58"/>
      <c r="C93" s="103"/>
      <c r="D93" s="101"/>
      <c r="E93" s="102"/>
      <c r="F93" s="103"/>
      <c r="G93" s="101"/>
      <c r="H93" s="102"/>
      <c r="I93" s="103"/>
      <c r="J93" s="101"/>
      <c r="K93" s="93"/>
    </row>
    <row r="94" spans="1:11" ht="19.5" customHeight="1" hidden="1">
      <c r="A94" s="965"/>
      <c r="B94" s="58"/>
      <c r="C94" s="103"/>
      <c r="D94" s="101"/>
      <c r="E94" s="102"/>
      <c r="F94" s="103"/>
      <c r="G94" s="101"/>
      <c r="H94" s="102"/>
      <c r="I94" s="103"/>
      <c r="J94" s="101"/>
      <c r="K94" s="93"/>
    </row>
    <row r="95" spans="1:11" ht="19.5" customHeight="1" hidden="1" thickBot="1">
      <c r="A95" s="965"/>
      <c r="B95" s="58"/>
      <c r="C95" s="103"/>
      <c r="D95" s="101"/>
      <c r="E95" s="102"/>
      <c r="F95" s="103"/>
      <c r="G95" s="101"/>
      <c r="H95" s="102"/>
      <c r="I95" s="103"/>
      <c r="J95" s="101"/>
      <c r="K95" s="102"/>
    </row>
    <row r="96" spans="1:11" ht="19.5" customHeight="1" hidden="1" thickBot="1">
      <c r="A96" s="966"/>
      <c r="B96" s="84" t="s">
        <v>201</v>
      </c>
      <c r="C96" s="112">
        <f>SUM(C90:C95)</f>
        <v>0</v>
      </c>
      <c r="D96" s="113"/>
      <c r="E96" s="122">
        <f>SUM(E90:E95)</f>
        <v>0</v>
      </c>
      <c r="F96" s="112">
        <f>SUM(F90:F95)</f>
        <v>0</v>
      </c>
      <c r="G96" s="113"/>
      <c r="H96" s="122">
        <f>SUM(H90:H95)</f>
        <v>0</v>
      </c>
      <c r="I96" s="112">
        <f>SUM(I90:I95)</f>
        <v>0</v>
      </c>
      <c r="J96" s="113"/>
      <c r="K96" s="122">
        <f>SUM(K90:K95)</f>
        <v>0</v>
      </c>
    </row>
    <row r="97" spans="1:11" ht="19.5" customHeight="1" thickBot="1">
      <c r="A97" s="30"/>
      <c r="B97" s="31"/>
      <c r="C97" s="32"/>
      <c r="D97" s="32"/>
      <c r="E97" s="32"/>
      <c r="F97" s="32"/>
      <c r="G97" s="32"/>
      <c r="H97" s="32"/>
      <c r="I97" s="32"/>
      <c r="J97" s="32"/>
      <c r="K97" s="33"/>
    </row>
    <row r="98" spans="1:11" ht="19.5" customHeight="1">
      <c r="A98" s="964" t="s">
        <v>250</v>
      </c>
      <c r="B98" s="57" t="s">
        <v>496</v>
      </c>
      <c r="C98" s="100">
        <v>1</v>
      </c>
      <c r="D98" s="98" t="s">
        <v>47</v>
      </c>
      <c r="E98" s="99">
        <v>550</v>
      </c>
      <c r="F98" s="100">
        <v>1</v>
      </c>
      <c r="G98" s="98" t="s">
        <v>47</v>
      </c>
      <c r="H98" s="99">
        <v>580</v>
      </c>
      <c r="I98" s="100">
        <v>1</v>
      </c>
      <c r="J98" s="98" t="s">
        <v>47</v>
      </c>
      <c r="K98" s="99">
        <v>600</v>
      </c>
    </row>
    <row r="99" spans="1:11" ht="19.5" customHeight="1">
      <c r="A99" s="965"/>
      <c r="B99" s="58" t="s">
        <v>421</v>
      </c>
      <c r="C99" s="103">
        <v>1</v>
      </c>
      <c r="D99" s="101" t="s">
        <v>47</v>
      </c>
      <c r="E99" s="102">
        <v>250</v>
      </c>
      <c r="F99" s="103">
        <v>1</v>
      </c>
      <c r="G99" s="101" t="s">
        <v>47</v>
      </c>
      <c r="H99" s="102">
        <v>260</v>
      </c>
      <c r="I99" s="103">
        <v>1</v>
      </c>
      <c r="J99" s="101" t="s">
        <v>47</v>
      </c>
      <c r="K99" s="102">
        <v>280</v>
      </c>
    </row>
    <row r="100" spans="1:11" ht="19.5" customHeight="1">
      <c r="A100" s="965"/>
      <c r="B100" s="58" t="s">
        <v>422</v>
      </c>
      <c r="C100" s="333">
        <v>1</v>
      </c>
      <c r="D100" s="155" t="s">
        <v>47</v>
      </c>
      <c r="E100" s="102">
        <v>250</v>
      </c>
      <c r="F100" s="333">
        <v>1</v>
      </c>
      <c r="G100" s="155" t="s">
        <v>47</v>
      </c>
      <c r="H100" s="102">
        <v>260</v>
      </c>
      <c r="I100" s="333">
        <v>1</v>
      </c>
      <c r="J100" s="155" t="s">
        <v>47</v>
      </c>
      <c r="K100" s="156">
        <v>280</v>
      </c>
    </row>
    <row r="101" spans="1:11" ht="19.5" customHeight="1">
      <c r="A101" s="965"/>
      <c r="B101" s="58" t="s">
        <v>423</v>
      </c>
      <c r="C101" s="103">
        <v>1</v>
      </c>
      <c r="D101" s="101" t="s">
        <v>47</v>
      </c>
      <c r="E101" s="102">
        <v>250</v>
      </c>
      <c r="F101" s="103">
        <v>1</v>
      </c>
      <c r="G101" s="101" t="s">
        <v>47</v>
      </c>
      <c r="H101" s="102">
        <v>260</v>
      </c>
      <c r="I101" s="103">
        <v>1</v>
      </c>
      <c r="J101" s="101" t="s">
        <v>47</v>
      </c>
      <c r="K101" s="93">
        <v>280</v>
      </c>
    </row>
    <row r="102" spans="1:11" ht="19.5" customHeight="1">
      <c r="A102" s="965"/>
      <c r="B102" s="58" t="s">
        <v>424</v>
      </c>
      <c r="C102" s="103">
        <v>1</v>
      </c>
      <c r="D102" s="101" t="s">
        <v>47</v>
      </c>
      <c r="E102" s="102">
        <v>250</v>
      </c>
      <c r="F102" s="103">
        <v>1</v>
      </c>
      <c r="G102" s="101" t="s">
        <v>47</v>
      </c>
      <c r="H102" s="102">
        <v>260</v>
      </c>
      <c r="I102" s="103">
        <v>1</v>
      </c>
      <c r="J102" s="101" t="s">
        <v>47</v>
      </c>
      <c r="K102" s="93">
        <v>280</v>
      </c>
    </row>
    <row r="103" spans="1:11" ht="19.5" customHeight="1">
      <c r="A103" s="965"/>
      <c r="B103" s="58" t="s">
        <v>425</v>
      </c>
      <c r="C103" s="103">
        <v>1</v>
      </c>
      <c r="D103" s="101" t="s">
        <v>47</v>
      </c>
      <c r="E103" s="102">
        <v>250</v>
      </c>
      <c r="F103" s="103">
        <v>1</v>
      </c>
      <c r="G103" s="101" t="s">
        <v>47</v>
      </c>
      <c r="H103" s="102">
        <v>260</v>
      </c>
      <c r="I103" s="103">
        <v>1</v>
      </c>
      <c r="J103" s="101" t="s">
        <v>47</v>
      </c>
      <c r="K103" s="93">
        <v>280</v>
      </c>
    </row>
    <row r="104" spans="1:11" ht="19.5" customHeight="1">
      <c r="A104" s="965"/>
      <c r="B104" s="58" t="s">
        <v>426</v>
      </c>
      <c r="C104" s="103">
        <v>1</v>
      </c>
      <c r="D104" s="101" t="s">
        <v>47</v>
      </c>
      <c r="E104" s="102">
        <v>250</v>
      </c>
      <c r="F104" s="103">
        <v>1</v>
      </c>
      <c r="G104" s="101" t="s">
        <v>47</v>
      </c>
      <c r="H104" s="102">
        <v>260</v>
      </c>
      <c r="I104" s="103">
        <v>1</v>
      </c>
      <c r="J104" s="101" t="s">
        <v>47</v>
      </c>
      <c r="K104" s="102">
        <v>280</v>
      </c>
    </row>
    <row r="105" spans="1:11" ht="19.5" customHeight="1">
      <c r="A105" s="965"/>
      <c r="B105" s="58" t="s">
        <v>427</v>
      </c>
      <c r="C105" s="103">
        <v>1</v>
      </c>
      <c r="D105" s="101" t="s">
        <v>47</v>
      </c>
      <c r="E105" s="102">
        <v>250</v>
      </c>
      <c r="F105" s="103">
        <v>1</v>
      </c>
      <c r="G105" s="101" t="s">
        <v>47</v>
      </c>
      <c r="H105" s="102">
        <v>260</v>
      </c>
      <c r="I105" s="103">
        <v>1</v>
      </c>
      <c r="J105" s="101" t="s">
        <v>47</v>
      </c>
      <c r="K105" s="102">
        <v>280</v>
      </c>
    </row>
    <row r="106" spans="1:11" ht="19.5" customHeight="1">
      <c r="A106" s="965"/>
      <c r="B106" s="58" t="s">
        <v>428</v>
      </c>
      <c r="C106" s="103">
        <v>1</v>
      </c>
      <c r="D106" s="101" t="s">
        <v>47</v>
      </c>
      <c r="E106" s="102">
        <v>250</v>
      </c>
      <c r="F106" s="103"/>
      <c r="G106" s="101" t="s">
        <v>47</v>
      </c>
      <c r="H106" s="102">
        <v>260</v>
      </c>
      <c r="I106" s="103"/>
      <c r="J106" s="101" t="s">
        <v>47</v>
      </c>
      <c r="K106" s="93">
        <v>280</v>
      </c>
    </row>
    <row r="107" spans="1:11" ht="19.5" customHeight="1">
      <c r="A107" s="965"/>
      <c r="B107" s="58" t="s">
        <v>429</v>
      </c>
      <c r="C107" s="103">
        <v>1</v>
      </c>
      <c r="D107" s="101" t="s">
        <v>47</v>
      </c>
      <c r="E107" s="102">
        <v>250</v>
      </c>
      <c r="F107" s="103"/>
      <c r="G107" s="101" t="s">
        <v>47</v>
      </c>
      <c r="H107" s="102">
        <v>260</v>
      </c>
      <c r="I107" s="103"/>
      <c r="J107" s="101" t="s">
        <v>47</v>
      </c>
      <c r="K107" s="93">
        <v>280</v>
      </c>
    </row>
    <row r="108" spans="1:11" ht="19.5" customHeight="1" thickBot="1">
      <c r="A108" s="965"/>
      <c r="B108" s="58" t="s">
        <v>430</v>
      </c>
      <c r="C108" s="103">
        <v>1</v>
      </c>
      <c r="D108" s="101" t="s">
        <v>47</v>
      </c>
      <c r="E108" s="102">
        <v>250</v>
      </c>
      <c r="F108" s="103"/>
      <c r="G108" s="101" t="s">
        <v>47</v>
      </c>
      <c r="H108" s="102">
        <v>260</v>
      </c>
      <c r="I108" s="103"/>
      <c r="J108" s="101" t="s">
        <v>47</v>
      </c>
      <c r="K108" s="102">
        <v>280</v>
      </c>
    </row>
    <row r="109" spans="1:11" ht="19.5" customHeight="1" thickBot="1">
      <c r="A109" s="966"/>
      <c r="B109" s="84" t="s">
        <v>201</v>
      </c>
      <c r="C109" s="112">
        <f>SUM(C98:C108)</f>
        <v>11</v>
      </c>
      <c r="D109" s="113"/>
      <c r="E109" s="122">
        <f>SUM(E98:E108)</f>
        <v>3050</v>
      </c>
      <c r="F109" s="112">
        <f>SUM(F98:F108)</f>
        <v>8</v>
      </c>
      <c r="G109" s="113"/>
      <c r="H109" s="122">
        <f>SUM(H98:H108)</f>
        <v>3180</v>
      </c>
      <c r="I109" s="112">
        <f>SUM(I98:I108)</f>
        <v>8</v>
      </c>
      <c r="J109" s="113"/>
      <c r="K109" s="122">
        <f>SUM(K98:K108)</f>
        <v>3400</v>
      </c>
    </row>
    <row r="110" spans="1:11" ht="19.5" customHeight="1" thickBot="1">
      <c r="A110" s="30"/>
      <c r="B110" s="31"/>
      <c r="C110" s="32"/>
      <c r="D110" s="32"/>
      <c r="E110" s="32"/>
      <c r="F110" s="32"/>
      <c r="G110" s="32"/>
      <c r="H110" s="32"/>
      <c r="I110" s="32"/>
      <c r="J110" s="32"/>
      <c r="K110" s="33"/>
    </row>
    <row r="111" spans="1:11" ht="19.5" customHeight="1">
      <c r="A111" s="964" t="s">
        <v>251</v>
      </c>
      <c r="B111" s="107" t="s">
        <v>431</v>
      </c>
      <c r="C111" s="100">
        <v>50</v>
      </c>
      <c r="D111" s="98" t="s">
        <v>210</v>
      </c>
      <c r="E111" s="99">
        <v>120</v>
      </c>
      <c r="F111" s="100">
        <v>50</v>
      </c>
      <c r="G111" s="98" t="s">
        <v>210</v>
      </c>
      <c r="H111" s="99">
        <v>130</v>
      </c>
      <c r="I111" s="100">
        <v>50</v>
      </c>
      <c r="J111" s="98" t="s">
        <v>210</v>
      </c>
      <c r="K111" s="99">
        <v>140</v>
      </c>
    </row>
    <row r="112" spans="1:11" ht="19.5" customHeight="1">
      <c r="A112" s="965"/>
      <c r="B112" s="111" t="s">
        <v>432</v>
      </c>
      <c r="C112" s="103">
        <v>50</v>
      </c>
      <c r="D112" s="101" t="s">
        <v>210</v>
      </c>
      <c r="E112" s="102">
        <v>40</v>
      </c>
      <c r="F112" s="103">
        <v>50</v>
      </c>
      <c r="G112" s="101" t="s">
        <v>210</v>
      </c>
      <c r="H112" s="102">
        <v>50</v>
      </c>
      <c r="I112" s="103">
        <v>50</v>
      </c>
      <c r="J112" s="101" t="s">
        <v>210</v>
      </c>
      <c r="K112" s="102">
        <v>60</v>
      </c>
    </row>
    <row r="113" spans="1:11" ht="19.5" customHeight="1">
      <c r="A113" s="965"/>
      <c r="B113" s="232" t="s">
        <v>433</v>
      </c>
      <c r="C113" s="103">
        <v>10</v>
      </c>
      <c r="D113" s="101" t="s">
        <v>210</v>
      </c>
      <c r="E113" s="102">
        <v>50</v>
      </c>
      <c r="F113" s="103">
        <v>10</v>
      </c>
      <c r="G113" s="101" t="s">
        <v>210</v>
      </c>
      <c r="H113" s="102">
        <v>60</v>
      </c>
      <c r="I113" s="103">
        <v>10</v>
      </c>
      <c r="J113" s="101" t="s">
        <v>210</v>
      </c>
      <c r="K113" s="102">
        <v>70</v>
      </c>
    </row>
    <row r="114" spans="1:11" ht="19.5" customHeight="1">
      <c r="A114" s="965"/>
      <c r="B114" s="232" t="s">
        <v>434</v>
      </c>
      <c r="C114" s="103">
        <v>20</v>
      </c>
      <c r="D114" s="101" t="s">
        <v>210</v>
      </c>
      <c r="E114" s="102">
        <v>30</v>
      </c>
      <c r="F114" s="103">
        <v>20</v>
      </c>
      <c r="G114" s="101" t="s">
        <v>210</v>
      </c>
      <c r="H114" s="102">
        <v>40</v>
      </c>
      <c r="I114" s="103">
        <v>20</v>
      </c>
      <c r="J114" s="101" t="s">
        <v>210</v>
      </c>
      <c r="K114" s="102">
        <v>50</v>
      </c>
    </row>
    <row r="115" spans="1:11" ht="19.5" customHeight="1" thickBot="1">
      <c r="A115" s="965"/>
      <c r="B115" s="231" t="s">
        <v>435</v>
      </c>
      <c r="C115" s="103">
        <v>1</v>
      </c>
      <c r="D115" s="101" t="s">
        <v>47</v>
      </c>
      <c r="E115" s="102">
        <v>60</v>
      </c>
      <c r="F115" s="103">
        <v>1</v>
      </c>
      <c r="G115" s="101" t="s">
        <v>47</v>
      </c>
      <c r="H115" s="102">
        <v>70</v>
      </c>
      <c r="I115" s="103">
        <v>1</v>
      </c>
      <c r="J115" s="101" t="s">
        <v>47</v>
      </c>
      <c r="K115" s="102">
        <v>80</v>
      </c>
    </row>
    <row r="116" spans="1:11" ht="19.5" customHeight="1" thickBot="1">
      <c r="A116" s="966"/>
      <c r="B116" s="84" t="s">
        <v>201</v>
      </c>
      <c r="C116" s="112">
        <f>SUM(C111:C115)</f>
        <v>131</v>
      </c>
      <c r="D116" s="113"/>
      <c r="E116" s="122">
        <f>SUM(E111:E115)</f>
        <v>300</v>
      </c>
      <c r="F116" s="112">
        <f>SUM(F111:F115)</f>
        <v>131</v>
      </c>
      <c r="G116" s="113"/>
      <c r="H116" s="122">
        <f>SUM(H111:H115)</f>
        <v>350</v>
      </c>
      <c r="I116" s="112">
        <f>SUM(I111:I115)</f>
        <v>131</v>
      </c>
      <c r="J116" s="113"/>
      <c r="K116" s="122">
        <f>SUM(K111:K115)</f>
        <v>400</v>
      </c>
    </row>
    <row r="117" spans="1:11" ht="19.5" customHeight="1" thickBot="1">
      <c r="A117" s="30"/>
      <c r="B117" s="31"/>
      <c r="C117" s="32"/>
      <c r="D117" s="32"/>
      <c r="E117" s="32"/>
      <c r="F117" s="32"/>
      <c r="G117" s="32"/>
      <c r="H117" s="32"/>
      <c r="I117" s="32"/>
      <c r="J117" s="32"/>
      <c r="K117" s="33"/>
    </row>
    <row r="118" spans="1:11" ht="19.5" customHeight="1">
      <c r="A118" s="964" t="s">
        <v>252</v>
      </c>
      <c r="B118" s="57" t="s">
        <v>36</v>
      </c>
      <c r="C118" s="100">
        <v>1</v>
      </c>
      <c r="D118" s="98" t="s">
        <v>210</v>
      </c>
      <c r="E118" s="99">
        <v>120</v>
      </c>
      <c r="F118" s="100">
        <v>1</v>
      </c>
      <c r="G118" s="98" t="s">
        <v>210</v>
      </c>
      <c r="H118" s="99">
        <v>150</v>
      </c>
      <c r="I118" s="100">
        <v>1</v>
      </c>
      <c r="J118" s="98" t="s">
        <v>210</v>
      </c>
      <c r="K118" s="99">
        <v>160</v>
      </c>
    </row>
    <row r="119" spans="1:11" ht="19.5" customHeight="1">
      <c r="A119" s="965"/>
      <c r="B119" s="215" t="s">
        <v>436</v>
      </c>
      <c r="C119" s="154">
        <v>1</v>
      </c>
      <c r="D119" s="155" t="s">
        <v>47</v>
      </c>
      <c r="E119" s="159">
        <v>280</v>
      </c>
      <c r="F119" s="128">
        <v>1</v>
      </c>
      <c r="G119" s="155" t="s">
        <v>47</v>
      </c>
      <c r="H119" s="130">
        <v>300</v>
      </c>
      <c r="I119" s="128">
        <v>1</v>
      </c>
      <c r="J119" s="155" t="s">
        <v>47</v>
      </c>
      <c r="K119" s="130">
        <v>320</v>
      </c>
    </row>
    <row r="120" spans="1:11" ht="19.5" customHeight="1">
      <c r="A120" s="965"/>
      <c r="B120" s="146" t="s">
        <v>437</v>
      </c>
      <c r="C120" s="104">
        <v>1</v>
      </c>
      <c r="D120" s="105" t="s">
        <v>210</v>
      </c>
      <c r="E120" s="106">
        <v>180</v>
      </c>
      <c r="F120" s="103">
        <v>1</v>
      </c>
      <c r="G120" s="105" t="s">
        <v>210</v>
      </c>
      <c r="H120" s="102">
        <v>200</v>
      </c>
      <c r="I120" s="103">
        <v>1</v>
      </c>
      <c r="J120" s="105" t="s">
        <v>210</v>
      </c>
      <c r="K120" s="102">
        <v>220</v>
      </c>
    </row>
    <row r="121" spans="1:11" ht="19.5" customHeight="1">
      <c r="A121" s="965"/>
      <c r="B121" s="58" t="s">
        <v>438</v>
      </c>
      <c r="C121" s="103">
        <v>1</v>
      </c>
      <c r="D121" s="101" t="s">
        <v>47</v>
      </c>
      <c r="E121" s="102">
        <v>120</v>
      </c>
      <c r="F121" s="103">
        <v>1</v>
      </c>
      <c r="G121" s="101" t="s">
        <v>47</v>
      </c>
      <c r="H121" s="102">
        <v>150</v>
      </c>
      <c r="I121" s="103">
        <v>1</v>
      </c>
      <c r="J121" s="101" t="s">
        <v>47</v>
      </c>
      <c r="K121" s="102">
        <v>180</v>
      </c>
    </row>
    <row r="122" spans="1:11" ht="19.5" customHeight="1" thickBot="1">
      <c r="A122" s="965"/>
      <c r="B122" s="109" t="s">
        <v>439</v>
      </c>
      <c r="C122" s="104">
        <v>1</v>
      </c>
      <c r="D122" s="105" t="s">
        <v>47</v>
      </c>
      <c r="E122" s="106">
        <v>120</v>
      </c>
      <c r="F122" s="103">
        <v>1</v>
      </c>
      <c r="G122" s="105" t="s">
        <v>47</v>
      </c>
      <c r="H122" s="102">
        <v>150</v>
      </c>
      <c r="I122" s="103">
        <v>1</v>
      </c>
      <c r="J122" s="105" t="s">
        <v>47</v>
      </c>
      <c r="K122" s="102">
        <v>180</v>
      </c>
    </row>
    <row r="123" spans="1:11" ht="19.5" customHeight="1" thickBot="1">
      <c r="A123" s="966"/>
      <c r="B123" s="84" t="s">
        <v>201</v>
      </c>
      <c r="C123" s="112">
        <f>SUM(C118:C122)</f>
        <v>5</v>
      </c>
      <c r="D123" s="113"/>
      <c r="E123" s="122">
        <f>SUM(E118:E122)</f>
        <v>820</v>
      </c>
      <c r="F123" s="112">
        <f>SUM(F118:F122)</f>
        <v>5</v>
      </c>
      <c r="G123" s="113"/>
      <c r="H123" s="122">
        <f>SUM(H118:H122)</f>
        <v>950</v>
      </c>
      <c r="I123" s="112">
        <f>SUM(I118:I122)</f>
        <v>5</v>
      </c>
      <c r="J123" s="113"/>
      <c r="K123" s="122">
        <f>SUM(K118:K122)</f>
        <v>1060</v>
      </c>
    </row>
    <row r="124" spans="1:11" ht="19.5" customHeight="1" thickBot="1">
      <c r="A124" s="980" t="s">
        <v>85</v>
      </c>
      <c r="B124" s="981"/>
      <c r="C124" s="116">
        <f>C80+C88+C96+C109+C116+C123</f>
        <v>1196</v>
      </c>
      <c r="D124" s="117"/>
      <c r="E124" s="119">
        <f>E80+E88+E96+E109+E116+E123</f>
        <v>6295</v>
      </c>
      <c r="F124" s="116">
        <f>F80+F88+F96+F109+F116+F123</f>
        <v>1193</v>
      </c>
      <c r="G124" s="117"/>
      <c r="H124" s="119">
        <f>H80+H88+H96+H109+H116+H123</f>
        <v>6774</v>
      </c>
      <c r="I124" s="116">
        <f>I80+I88+I96+I109+I116+I123</f>
        <v>1193</v>
      </c>
      <c r="J124" s="117"/>
      <c r="K124" s="119">
        <f>K80+K88+K96+K109+K116+K123</f>
        <v>7440</v>
      </c>
    </row>
    <row r="125" spans="1:11" ht="19.5" customHeight="1" thickBot="1">
      <c r="A125" s="30"/>
      <c r="B125" s="31"/>
      <c r="C125" s="32"/>
      <c r="D125" s="32"/>
      <c r="E125" s="32"/>
      <c r="F125" s="32"/>
      <c r="G125" s="32"/>
      <c r="H125" s="32"/>
      <c r="I125" s="32"/>
      <c r="J125" s="32"/>
      <c r="K125" s="33"/>
    </row>
    <row r="126" spans="1:11" ht="19.5" customHeight="1" thickBot="1">
      <c r="A126" s="982" t="s">
        <v>194</v>
      </c>
      <c r="B126" s="983"/>
      <c r="C126" s="984"/>
      <c r="D126" s="984"/>
      <c r="E126" s="984"/>
      <c r="F126" s="984"/>
      <c r="G126" s="984"/>
      <c r="H126" s="984"/>
      <c r="I126" s="984"/>
      <c r="J126" s="984"/>
      <c r="K126" s="985"/>
    </row>
    <row r="127" spans="1:11" ht="19.5" customHeight="1" hidden="1">
      <c r="A127" s="964" t="s">
        <v>253</v>
      </c>
      <c r="B127" s="107"/>
      <c r="C127" s="100"/>
      <c r="D127" s="98"/>
      <c r="E127" s="99"/>
      <c r="F127" s="100"/>
      <c r="G127" s="98"/>
      <c r="H127" s="99"/>
      <c r="I127" s="100"/>
      <c r="J127" s="98"/>
      <c r="K127" s="99"/>
    </row>
    <row r="128" spans="1:11" ht="19.5" customHeight="1" hidden="1">
      <c r="A128" s="965"/>
      <c r="B128" s="111"/>
      <c r="C128" s="128"/>
      <c r="D128" s="129"/>
      <c r="E128" s="130"/>
      <c r="F128" s="128"/>
      <c r="G128" s="129"/>
      <c r="H128" s="130"/>
      <c r="I128" s="128"/>
      <c r="J128" s="129"/>
      <c r="K128" s="130"/>
    </row>
    <row r="129" spans="1:11" ht="19.5" customHeight="1" hidden="1">
      <c r="A129" s="965"/>
      <c r="B129" s="111"/>
      <c r="C129" s="103"/>
      <c r="D129" s="101"/>
      <c r="E129" s="102"/>
      <c r="F129" s="103"/>
      <c r="G129" s="101"/>
      <c r="H129" s="102"/>
      <c r="I129" s="103"/>
      <c r="J129" s="101"/>
      <c r="K129" s="102"/>
    </row>
    <row r="130" spans="1:11" ht="19.5" customHeight="1" hidden="1" thickBot="1">
      <c r="A130" s="965"/>
      <c r="B130" s="109"/>
      <c r="C130" s="104"/>
      <c r="D130" s="105"/>
      <c r="E130" s="106"/>
      <c r="F130" s="103"/>
      <c r="G130" s="101"/>
      <c r="H130" s="102"/>
      <c r="I130" s="103"/>
      <c r="J130" s="101"/>
      <c r="K130" s="102"/>
    </row>
    <row r="131" spans="1:11" ht="19.5" customHeight="1" hidden="1" thickBot="1">
      <c r="A131" s="966"/>
      <c r="B131" s="84" t="s">
        <v>201</v>
      </c>
      <c r="C131" s="112">
        <f>SUM(C127:C130)</f>
        <v>0</v>
      </c>
      <c r="D131" s="113"/>
      <c r="E131" s="122">
        <f>SUM(E127:E130)</f>
        <v>0</v>
      </c>
      <c r="F131" s="112">
        <f>SUM(F127:F130)</f>
        <v>0</v>
      </c>
      <c r="G131" s="113"/>
      <c r="H131" s="122">
        <f>SUM(H127:H130)</f>
        <v>0</v>
      </c>
      <c r="I131" s="112">
        <f>SUM(I127:I130)</f>
        <v>0</v>
      </c>
      <c r="J131" s="113"/>
      <c r="K131" s="122">
        <f>SUM(K127:K130)</f>
        <v>0</v>
      </c>
    </row>
    <row r="132" spans="1:11" ht="7.5" customHeight="1" thickBot="1">
      <c r="A132" s="30"/>
      <c r="B132" s="31"/>
      <c r="C132" s="32"/>
      <c r="D132" s="32"/>
      <c r="E132" s="32"/>
      <c r="F132" s="32"/>
      <c r="G132" s="32"/>
      <c r="H132" s="32"/>
      <c r="I132" s="32"/>
      <c r="J132" s="32"/>
      <c r="K132" s="33"/>
    </row>
    <row r="133" spans="1:11" ht="19.5" customHeight="1">
      <c r="A133" s="964" t="s">
        <v>254</v>
      </c>
      <c r="B133" s="107" t="s">
        <v>440</v>
      </c>
      <c r="C133" s="100">
        <v>1</v>
      </c>
      <c r="D133" s="98" t="s">
        <v>47</v>
      </c>
      <c r="E133" s="99">
        <v>120</v>
      </c>
      <c r="F133" s="100">
        <v>1</v>
      </c>
      <c r="G133" s="98" t="s">
        <v>47</v>
      </c>
      <c r="H133" s="99">
        <v>150</v>
      </c>
      <c r="I133" s="100">
        <v>1</v>
      </c>
      <c r="J133" s="98" t="s">
        <v>47</v>
      </c>
      <c r="K133" s="99">
        <v>180</v>
      </c>
    </row>
    <row r="134" spans="1:11" ht="19.5" customHeight="1" thickBot="1">
      <c r="A134" s="965"/>
      <c r="B134" s="111"/>
      <c r="C134" s="128"/>
      <c r="D134" s="129"/>
      <c r="E134" s="130"/>
      <c r="F134" s="128"/>
      <c r="G134" s="129"/>
      <c r="H134" s="130"/>
      <c r="I134" s="128"/>
      <c r="J134" s="129"/>
      <c r="K134" s="130"/>
    </row>
    <row r="135" spans="1:11" ht="19.5" customHeight="1" hidden="1">
      <c r="A135" s="965"/>
      <c r="B135" s="111"/>
      <c r="C135" s="103"/>
      <c r="D135" s="101"/>
      <c r="E135" s="102"/>
      <c r="F135" s="103"/>
      <c r="G135" s="101"/>
      <c r="H135" s="102"/>
      <c r="I135" s="103"/>
      <c r="J135" s="101"/>
      <c r="K135" s="102"/>
    </row>
    <row r="136" spans="1:11" ht="19.5" customHeight="1" hidden="1" thickBot="1">
      <c r="A136" s="965"/>
      <c r="B136" s="109"/>
      <c r="C136" s="104"/>
      <c r="D136" s="105"/>
      <c r="E136" s="106"/>
      <c r="F136" s="103"/>
      <c r="G136" s="101"/>
      <c r="H136" s="102"/>
      <c r="I136" s="103"/>
      <c r="J136" s="101"/>
      <c r="K136" s="102"/>
    </row>
    <row r="137" spans="1:11" ht="19.5" customHeight="1" thickBot="1">
      <c r="A137" s="966"/>
      <c r="B137" s="84" t="s">
        <v>201</v>
      </c>
      <c r="C137" s="112">
        <f>SUM(C133:C136)</f>
        <v>1</v>
      </c>
      <c r="D137" s="113"/>
      <c r="E137" s="122">
        <f>SUM(E133:E136)</f>
        <v>120</v>
      </c>
      <c r="F137" s="112">
        <f>SUM(F133:F136)</f>
        <v>1</v>
      </c>
      <c r="G137" s="113"/>
      <c r="H137" s="122">
        <f>SUM(H133:H136)</f>
        <v>150</v>
      </c>
      <c r="I137" s="112">
        <f>SUM(I133:I136)</f>
        <v>1</v>
      </c>
      <c r="J137" s="113"/>
      <c r="K137" s="122">
        <f>SUM(K133:K136)</f>
        <v>180</v>
      </c>
    </row>
    <row r="138" spans="1:11" ht="19.5" customHeight="1">
      <c r="A138" s="30"/>
      <c r="B138" s="31"/>
      <c r="C138" s="32"/>
      <c r="D138" s="32"/>
      <c r="E138" s="32"/>
      <c r="F138" s="32"/>
      <c r="G138" s="32"/>
      <c r="H138" s="32"/>
      <c r="I138" s="32"/>
      <c r="J138" s="32"/>
      <c r="K138" s="33"/>
    </row>
    <row r="139" spans="1:11" ht="19.5" customHeight="1" hidden="1">
      <c r="A139" s="964" t="s">
        <v>255</v>
      </c>
      <c r="B139" s="107"/>
      <c r="C139" s="100"/>
      <c r="D139" s="98"/>
      <c r="E139" s="99"/>
      <c r="F139" s="100"/>
      <c r="G139" s="98"/>
      <c r="H139" s="99"/>
      <c r="I139" s="100"/>
      <c r="J139" s="98"/>
      <c r="K139" s="99"/>
    </row>
    <row r="140" spans="1:11" ht="19.5" customHeight="1" hidden="1">
      <c r="A140" s="965"/>
      <c r="B140" s="111"/>
      <c r="C140" s="128"/>
      <c r="D140" s="129"/>
      <c r="E140" s="130"/>
      <c r="F140" s="128"/>
      <c r="G140" s="129"/>
      <c r="H140" s="130"/>
      <c r="I140" s="128"/>
      <c r="J140" s="129"/>
      <c r="K140" s="130"/>
    </row>
    <row r="141" spans="1:11" ht="19.5" customHeight="1" hidden="1">
      <c r="A141" s="965"/>
      <c r="B141" s="111"/>
      <c r="C141" s="103"/>
      <c r="D141" s="101"/>
      <c r="E141" s="102"/>
      <c r="F141" s="103"/>
      <c r="G141" s="101"/>
      <c r="H141" s="102"/>
      <c r="I141" s="103"/>
      <c r="J141" s="101"/>
      <c r="K141" s="102"/>
    </row>
    <row r="142" spans="1:11" ht="19.5" customHeight="1" hidden="1">
      <c r="A142" s="965"/>
      <c r="B142" s="108"/>
      <c r="C142" s="103"/>
      <c r="D142" s="101"/>
      <c r="E142" s="102"/>
      <c r="F142" s="103"/>
      <c r="G142" s="101"/>
      <c r="H142" s="102"/>
      <c r="I142" s="103"/>
      <c r="J142" s="101"/>
      <c r="K142" s="102"/>
    </row>
    <row r="143" spans="1:11" ht="19.5" customHeight="1" hidden="1" thickBot="1">
      <c r="A143" s="965"/>
      <c r="B143" s="109"/>
      <c r="C143" s="104"/>
      <c r="D143" s="105"/>
      <c r="E143" s="106"/>
      <c r="F143" s="103"/>
      <c r="G143" s="101"/>
      <c r="H143" s="102"/>
      <c r="I143" s="103"/>
      <c r="J143" s="101"/>
      <c r="K143" s="102"/>
    </row>
    <row r="144" spans="1:11" ht="19.5" customHeight="1" hidden="1" thickBot="1">
      <c r="A144" s="966"/>
      <c r="B144" s="84" t="s">
        <v>201</v>
      </c>
      <c r="C144" s="112">
        <f>SUM(C139:C143)</f>
        <v>0</v>
      </c>
      <c r="D144" s="113"/>
      <c r="E144" s="122">
        <f>SUM(E139:E143)</f>
        <v>0</v>
      </c>
      <c r="F144" s="112">
        <f>SUM(F139:F143)</f>
        <v>0</v>
      </c>
      <c r="G144" s="113"/>
      <c r="H144" s="122">
        <f>SUM(H139:H143)</f>
        <v>0</v>
      </c>
      <c r="I144" s="112">
        <f>SUM(I139:I143)</f>
        <v>0</v>
      </c>
      <c r="J144" s="113"/>
      <c r="K144" s="122">
        <f>SUM(K139:K143)</f>
        <v>0</v>
      </c>
    </row>
    <row r="145" spans="1:11" ht="8.25" customHeight="1" thickBot="1">
      <c r="A145" s="30"/>
      <c r="B145" s="31"/>
      <c r="C145" s="32"/>
      <c r="D145" s="32"/>
      <c r="E145" s="32"/>
      <c r="F145" s="32"/>
      <c r="G145" s="32"/>
      <c r="H145" s="32"/>
      <c r="I145" s="32"/>
      <c r="J145" s="32"/>
      <c r="K145" s="33"/>
    </row>
    <row r="146" spans="1:11" ht="19.5" customHeight="1" hidden="1">
      <c r="A146" s="964" t="s">
        <v>256</v>
      </c>
      <c r="B146" s="107"/>
      <c r="C146" s="100"/>
      <c r="D146" s="98"/>
      <c r="E146" s="99"/>
      <c r="F146" s="100"/>
      <c r="G146" s="98"/>
      <c r="H146" s="99"/>
      <c r="I146" s="100"/>
      <c r="J146" s="98"/>
      <c r="K146" s="99"/>
    </row>
    <row r="147" spans="1:11" ht="19.5" customHeight="1" hidden="1">
      <c r="A147" s="965"/>
      <c r="B147" s="111"/>
      <c r="C147" s="128"/>
      <c r="D147" s="129"/>
      <c r="E147" s="130"/>
      <c r="F147" s="128"/>
      <c r="G147" s="129"/>
      <c r="H147" s="130"/>
      <c r="I147" s="128"/>
      <c r="J147" s="129"/>
      <c r="K147" s="130"/>
    </row>
    <row r="148" spans="1:11" ht="19.5" customHeight="1" hidden="1">
      <c r="A148" s="965"/>
      <c r="B148" s="111"/>
      <c r="C148" s="128"/>
      <c r="D148" s="129"/>
      <c r="E148" s="130"/>
      <c r="F148" s="128"/>
      <c r="G148" s="129"/>
      <c r="H148" s="130"/>
      <c r="I148" s="128"/>
      <c r="J148" s="129"/>
      <c r="K148" s="130"/>
    </row>
    <row r="149" spans="1:11" ht="19.5" customHeight="1" hidden="1">
      <c r="A149" s="965"/>
      <c r="B149" s="108"/>
      <c r="C149" s="103"/>
      <c r="D149" s="101"/>
      <c r="E149" s="102"/>
      <c r="F149" s="103"/>
      <c r="G149" s="101"/>
      <c r="H149" s="102"/>
      <c r="I149" s="103"/>
      <c r="J149" s="101"/>
      <c r="K149" s="102"/>
    </row>
    <row r="150" spans="1:11" ht="19.5" customHeight="1" hidden="1" thickBot="1">
      <c r="A150" s="965"/>
      <c r="B150" s="109"/>
      <c r="C150" s="104"/>
      <c r="D150" s="105"/>
      <c r="E150" s="106"/>
      <c r="F150" s="103"/>
      <c r="G150" s="101"/>
      <c r="H150" s="102"/>
      <c r="I150" s="103"/>
      <c r="J150" s="101"/>
      <c r="K150" s="102"/>
    </row>
    <row r="151" spans="1:11" ht="19.5" customHeight="1" hidden="1" thickBot="1">
      <c r="A151" s="966"/>
      <c r="B151" s="84" t="s">
        <v>201</v>
      </c>
      <c r="C151" s="112">
        <f>SUM(C146:C150)</f>
        <v>0</v>
      </c>
      <c r="D151" s="113"/>
      <c r="E151" s="122">
        <f>SUM(E146:E150)</f>
        <v>0</v>
      </c>
      <c r="F151" s="112">
        <f>SUM(F146:F150)</f>
        <v>0</v>
      </c>
      <c r="G151" s="113"/>
      <c r="H151" s="122">
        <f>SUM(H146:H150)</f>
        <v>0</v>
      </c>
      <c r="I151" s="112">
        <f>SUM(I146:I150)</f>
        <v>0</v>
      </c>
      <c r="J151" s="113"/>
      <c r="K151" s="122">
        <f>SUM(K146:K150)</f>
        <v>0</v>
      </c>
    </row>
    <row r="152" spans="1:11" ht="10.5" customHeight="1" hidden="1" thickBot="1">
      <c r="A152" s="30"/>
      <c r="B152" s="31"/>
      <c r="C152" s="32"/>
      <c r="D152" s="32"/>
      <c r="E152" s="32"/>
      <c r="F152" s="32"/>
      <c r="G152" s="32"/>
      <c r="H152" s="32"/>
      <c r="I152" s="32"/>
      <c r="J152" s="32"/>
      <c r="K152" s="33"/>
    </row>
    <row r="153" spans="1:11" ht="19.5" customHeight="1">
      <c r="A153" s="964" t="s">
        <v>257</v>
      </c>
      <c r="B153" s="107" t="s">
        <v>441</v>
      </c>
      <c r="C153" s="100">
        <v>1</v>
      </c>
      <c r="D153" s="98" t="s">
        <v>47</v>
      </c>
      <c r="E153" s="99">
        <v>45</v>
      </c>
      <c r="F153" s="100">
        <v>1</v>
      </c>
      <c r="G153" s="98" t="s">
        <v>47</v>
      </c>
      <c r="H153" s="99">
        <v>50</v>
      </c>
      <c r="I153" s="100">
        <v>1</v>
      </c>
      <c r="J153" s="98" t="s">
        <v>47</v>
      </c>
      <c r="K153" s="99">
        <v>55</v>
      </c>
    </row>
    <row r="154" spans="1:11" ht="18" customHeight="1" thickBot="1">
      <c r="A154" s="965"/>
      <c r="B154" s="111"/>
      <c r="C154" s="128"/>
      <c r="D154" s="129"/>
      <c r="E154" s="130"/>
      <c r="F154" s="128"/>
      <c r="G154" s="129"/>
      <c r="H154" s="130"/>
      <c r="I154" s="128"/>
      <c r="J154" s="129"/>
      <c r="K154" s="130"/>
    </row>
    <row r="155" spans="1:11" ht="19.5" customHeight="1" hidden="1">
      <c r="A155" s="965"/>
      <c r="B155" s="111"/>
      <c r="C155" s="103"/>
      <c r="D155" s="101"/>
      <c r="E155" s="102"/>
      <c r="F155" s="103"/>
      <c r="G155" s="101"/>
      <c r="H155" s="102"/>
      <c r="I155" s="103"/>
      <c r="J155" s="101"/>
      <c r="K155" s="102"/>
    </row>
    <row r="156" spans="1:11" ht="19.5" customHeight="1" hidden="1">
      <c r="A156" s="965"/>
      <c r="B156" s="108"/>
      <c r="C156" s="103"/>
      <c r="D156" s="101"/>
      <c r="E156" s="102"/>
      <c r="F156" s="103"/>
      <c r="G156" s="101"/>
      <c r="H156" s="102"/>
      <c r="I156" s="103"/>
      <c r="J156" s="101"/>
      <c r="K156" s="102"/>
    </row>
    <row r="157" spans="1:11" ht="19.5" customHeight="1" hidden="1" thickBot="1">
      <c r="A157" s="965"/>
      <c r="B157" s="109"/>
      <c r="C157" s="104"/>
      <c r="D157" s="105"/>
      <c r="E157" s="106"/>
      <c r="F157" s="103"/>
      <c r="G157" s="101"/>
      <c r="H157" s="102"/>
      <c r="I157" s="103"/>
      <c r="J157" s="101"/>
      <c r="K157" s="102"/>
    </row>
    <row r="158" spans="1:11" ht="19.5" customHeight="1" thickBot="1">
      <c r="A158" s="966"/>
      <c r="B158" s="84" t="s">
        <v>201</v>
      </c>
      <c r="C158" s="112">
        <f>SUM(C153:C157)</f>
        <v>1</v>
      </c>
      <c r="D158" s="113"/>
      <c r="E158" s="122">
        <f>SUM(E153:E157)</f>
        <v>45</v>
      </c>
      <c r="F158" s="112">
        <f>SUM(F153:F157)</f>
        <v>1</v>
      </c>
      <c r="G158" s="113"/>
      <c r="H158" s="122">
        <f>SUM(H153:H157)</f>
        <v>50</v>
      </c>
      <c r="I158" s="112">
        <f>SUM(I153:I157)</f>
        <v>1</v>
      </c>
      <c r="J158" s="113"/>
      <c r="K158" s="122">
        <f>SUM(K153:K157)</f>
        <v>55</v>
      </c>
    </row>
    <row r="159" spans="1:11" ht="19.5" customHeight="1" thickBot="1">
      <c r="A159" s="30"/>
      <c r="B159" s="31"/>
      <c r="C159" s="32"/>
      <c r="D159" s="32"/>
      <c r="E159" s="32"/>
      <c r="F159" s="32"/>
      <c r="G159" s="32"/>
      <c r="H159" s="32"/>
      <c r="I159" s="32"/>
      <c r="J159" s="32"/>
      <c r="K159" s="33"/>
    </row>
    <row r="160" spans="1:11" ht="18.75" customHeight="1" hidden="1">
      <c r="A160" s="964" t="s">
        <v>258</v>
      </c>
      <c r="B160" s="107"/>
      <c r="C160" s="100"/>
      <c r="D160" s="98"/>
      <c r="E160" s="99"/>
      <c r="F160" s="100"/>
      <c r="G160" s="98"/>
      <c r="H160" s="99"/>
      <c r="I160" s="100"/>
      <c r="J160" s="98"/>
      <c r="K160" s="99"/>
    </row>
    <row r="161" spans="1:11" ht="19.5" customHeight="1" hidden="1">
      <c r="A161" s="965"/>
      <c r="B161" s="111"/>
      <c r="C161" s="103"/>
      <c r="D161" s="101"/>
      <c r="E161" s="102"/>
      <c r="F161" s="103"/>
      <c r="G161" s="101"/>
      <c r="H161" s="102"/>
      <c r="I161" s="103"/>
      <c r="J161" s="101"/>
      <c r="K161" s="102"/>
    </row>
    <row r="162" spans="1:11" ht="19.5" customHeight="1" hidden="1">
      <c r="A162" s="965"/>
      <c r="B162" s="108"/>
      <c r="C162" s="103"/>
      <c r="D162" s="101"/>
      <c r="E162" s="102"/>
      <c r="F162" s="103"/>
      <c r="G162" s="101"/>
      <c r="H162" s="102"/>
      <c r="I162" s="103"/>
      <c r="J162" s="101"/>
      <c r="K162" s="102"/>
    </row>
    <row r="163" spans="1:11" ht="19.5" customHeight="1" hidden="1">
      <c r="A163" s="965"/>
      <c r="B163" s="108"/>
      <c r="C163" s="103"/>
      <c r="D163" s="101"/>
      <c r="E163" s="102"/>
      <c r="F163" s="103"/>
      <c r="G163" s="101"/>
      <c r="H163" s="102"/>
      <c r="I163" s="103"/>
      <c r="J163" s="101"/>
      <c r="K163" s="102"/>
    </row>
    <row r="164" spans="1:11" ht="19.5" customHeight="1" hidden="1" thickBot="1">
      <c r="A164" s="965"/>
      <c r="B164" s="109"/>
      <c r="C164" s="104"/>
      <c r="D164" s="105"/>
      <c r="E164" s="106"/>
      <c r="F164" s="103"/>
      <c r="G164" s="101"/>
      <c r="H164" s="102"/>
      <c r="I164" s="103"/>
      <c r="J164" s="101"/>
      <c r="K164" s="102"/>
    </row>
    <row r="165" spans="1:11" ht="19.5" customHeight="1" hidden="1" thickBot="1">
      <c r="A165" s="966"/>
      <c r="B165" s="84" t="s">
        <v>201</v>
      </c>
      <c r="C165" s="112">
        <f>SUM(C160:C164)</f>
        <v>0</v>
      </c>
      <c r="D165" s="113"/>
      <c r="E165" s="122">
        <f>SUM(E160:E164)</f>
        <v>0</v>
      </c>
      <c r="F165" s="112">
        <f>SUM(F160:F164)</f>
        <v>0</v>
      </c>
      <c r="G165" s="113"/>
      <c r="H165" s="122">
        <f>SUM(H160:H164)</f>
        <v>0</v>
      </c>
      <c r="I165" s="112">
        <f>SUM(I160:I164)</f>
        <v>0</v>
      </c>
      <c r="J165" s="113"/>
      <c r="K165" s="122">
        <f>SUM(K160:K164)</f>
        <v>0</v>
      </c>
    </row>
    <row r="166" spans="1:11" ht="19.5" customHeight="1" thickBot="1">
      <c r="A166" s="980" t="s">
        <v>105</v>
      </c>
      <c r="B166" s="981" t="s">
        <v>26</v>
      </c>
      <c r="C166" s="116">
        <f>C131+C137+C144+C151+C158+C165</f>
        <v>2</v>
      </c>
      <c r="D166" s="117"/>
      <c r="E166" s="119">
        <f>E131+E137+E144+E151+E158+E165</f>
        <v>165</v>
      </c>
      <c r="F166" s="116">
        <f>F131+F137+F144+F151+F158+F165</f>
        <v>2</v>
      </c>
      <c r="G166" s="117"/>
      <c r="H166" s="119">
        <f>H131+H137+H144+H151+H158+H165</f>
        <v>200</v>
      </c>
      <c r="I166" s="116">
        <f>I131+I137+I144+I151+I158+I165</f>
        <v>2</v>
      </c>
      <c r="J166" s="117"/>
      <c r="K166" s="119">
        <f>K131+K137+K144+K151+K158+K165</f>
        <v>235</v>
      </c>
    </row>
    <row r="167" spans="1:11" ht="18.75" customHeight="1" thickBot="1">
      <c r="A167" s="30"/>
      <c r="B167" s="31"/>
      <c r="C167" s="32"/>
      <c r="D167" s="32"/>
      <c r="E167" s="32"/>
      <c r="F167" s="32"/>
      <c r="G167" s="32"/>
      <c r="H167" s="32"/>
      <c r="I167" s="32"/>
      <c r="J167" s="32"/>
      <c r="K167" s="33"/>
    </row>
    <row r="168" spans="1:11" ht="19.5" customHeight="1" hidden="1" thickBot="1">
      <c r="A168" s="982" t="s">
        <v>259</v>
      </c>
      <c r="B168" s="983"/>
      <c r="C168" s="984"/>
      <c r="D168" s="984"/>
      <c r="E168" s="984"/>
      <c r="F168" s="984"/>
      <c r="G168" s="984"/>
      <c r="H168" s="984"/>
      <c r="I168" s="984"/>
      <c r="J168" s="984"/>
      <c r="K168" s="985"/>
    </row>
    <row r="169" spans="1:11" ht="19.5" customHeight="1" hidden="1">
      <c r="A169" s="964" t="s">
        <v>260</v>
      </c>
      <c r="B169" s="107"/>
      <c r="C169" s="100"/>
      <c r="D169" s="98"/>
      <c r="E169" s="99"/>
      <c r="F169" s="100"/>
      <c r="G169" s="98"/>
      <c r="H169" s="99"/>
      <c r="I169" s="100"/>
      <c r="J169" s="98"/>
      <c r="K169" s="99"/>
    </row>
    <row r="170" spans="1:11" ht="19.5" customHeight="1" hidden="1">
      <c r="A170" s="965"/>
      <c r="B170" s="111"/>
      <c r="C170" s="103"/>
      <c r="D170" s="101"/>
      <c r="E170" s="102"/>
      <c r="F170" s="103"/>
      <c r="G170" s="101"/>
      <c r="H170" s="102"/>
      <c r="I170" s="103"/>
      <c r="J170" s="101"/>
      <c r="K170" s="102"/>
    </row>
    <row r="171" spans="1:11" ht="19.5" customHeight="1" hidden="1">
      <c r="A171" s="965"/>
      <c r="B171" s="108"/>
      <c r="C171" s="103"/>
      <c r="D171" s="101"/>
      <c r="E171" s="102"/>
      <c r="F171" s="103"/>
      <c r="G171" s="101"/>
      <c r="H171" s="102"/>
      <c r="I171" s="103"/>
      <c r="J171" s="101"/>
      <c r="K171" s="102"/>
    </row>
    <row r="172" spans="1:11" ht="19.5" customHeight="1" hidden="1">
      <c r="A172" s="965"/>
      <c r="B172" s="108"/>
      <c r="C172" s="103"/>
      <c r="D172" s="101"/>
      <c r="E172" s="102"/>
      <c r="F172" s="103"/>
      <c r="G172" s="101"/>
      <c r="H172" s="102"/>
      <c r="I172" s="103"/>
      <c r="J172" s="101"/>
      <c r="K172" s="102"/>
    </row>
    <row r="173" spans="1:11" ht="19.5" customHeight="1" hidden="1" thickBot="1">
      <c r="A173" s="965"/>
      <c r="B173" s="109"/>
      <c r="C173" s="104"/>
      <c r="D173" s="105"/>
      <c r="E173" s="106"/>
      <c r="F173" s="103"/>
      <c r="G173" s="101"/>
      <c r="H173" s="102"/>
      <c r="I173" s="103"/>
      <c r="J173" s="101"/>
      <c r="K173" s="102"/>
    </row>
    <row r="174" spans="1:11" ht="19.5" customHeight="1" hidden="1" thickBot="1">
      <c r="A174" s="966"/>
      <c r="B174" s="84" t="s">
        <v>201</v>
      </c>
      <c r="C174" s="112">
        <f>SUM(C169:C173)</f>
        <v>0</v>
      </c>
      <c r="D174" s="113"/>
      <c r="E174" s="122">
        <f>SUM(E169:E173)</f>
        <v>0</v>
      </c>
      <c r="F174" s="112">
        <f>SUM(F169:F173)</f>
        <v>0</v>
      </c>
      <c r="G174" s="113"/>
      <c r="H174" s="122">
        <f>SUM(H169:H173)</f>
        <v>0</v>
      </c>
      <c r="I174" s="112">
        <f>SUM(I169:I173)</f>
        <v>0</v>
      </c>
      <c r="J174" s="113"/>
      <c r="K174" s="122">
        <f>SUM(K169:K173)</f>
        <v>0</v>
      </c>
    </row>
    <row r="175" spans="1:11" ht="19.5" customHeight="1" hidden="1" thickBot="1">
      <c r="A175" s="30"/>
      <c r="B175" s="31"/>
      <c r="C175" s="32"/>
      <c r="D175" s="32"/>
      <c r="E175" s="32"/>
      <c r="F175" s="32"/>
      <c r="G175" s="32"/>
      <c r="H175" s="32"/>
      <c r="I175" s="32"/>
      <c r="J175" s="32"/>
      <c r="K175" s="33"/>
    </row>
    <row r="176" spans="1:11" ht="19.5" customHeight="1" hidden="1">
      <c r="A176" s="964" t="s">
        <v>261</v>
      </c>
      <c r="B176" s="107"/>
      <c r="C176" s="100"/>
      <c r="D176" s="98"/>
      <c r="E176" s="99"/>
      <c r="F176" s="100"/>
      <c r="G176" s="98"/>
      <c r="H176" s="99"/>
      <c r="I176" s="100"/>
      <c r="J176" s="98"/>
      <c r="K176" s="99"/>
    </row>
    <row r="177" spans="1:11" ht="19.5" customHeight="1" hidden="1">
      <c r="A177" s="965"/>
      <c r="B177" s="111"/>
      <c r="C177" s="103"/>
      <c r="D177" s="101"/>
      <c r="E177" s="102"/>
      <c r="F177" s="103"/>
      <c r="G177" s="101"/>
      <c r="H177" s="102"/>
      <c r="I177" s="103"/>
      <c r="J177" s="101"/>
      <c r="K177" s="102"/>
    </row>
    <row r="178" spans="1:11" ht="19.5" customHeight="1" hidden="1">
      <c r="A178" s="965"/>
      <c r="B178" s="108"/>
      <c r="C178" s="103"/>
      <c r="D178" s="101"/>
      <c r="E178" s="102"/>
      <c r="F178" s="103"/>
      <c r="G178" s="101"/>
      <c r="H178" s="102"/>
      <c r="I178" s="103"/>
      <c r="J178" s="101"/>
      <c r="K178" s="102"/>
    </row>
    <row r="179" spans="1:11" ht="19.5" customHeight="1" hidden="1">
      <c r="A179" s="965"/>
      <c r="B179" s="108"/>
      <c r="C179" s="103"/>
      <c r="D179" s="101"/>
      <c r="E179" s="102"/>
      <c r="F179" s="103"/>
      <c r="G179" s="101"/>
      <c r="H179" s="102"/>
      <c r="I179" s="103"/>
      <c r="J179" s="101"/>
      <c r="K179" s="102"/>
    </row>
    <row r="180" spans="1:11" ht="19.5" customHeight="1" hidden="1" thickBot="1">
      <c r="A180" s="965"/>
      <c r="B180" s="109"/>
      <c r="C180" s="104"/>
      <c r="D180" s="105"/>
      <c r="E180" s="106"/>
      <c r="F180" s="103"/>
      <c r="G180" s="101"/>
      <c r="H180" s="102"/>
      <c r="I180" s="103"/>
      <c r="J180" s="101"/>
      <c r="K180" s="102"/>
    </row>
    <row r="181" spans="1:11" ht="19.5" customHeight="1" hidden="1" thickBot="1">
      <c r="A181" s="966"/>
      <c r="B181" s="84" t="s">
        <v>201</v>
      </c>
      <c r="C181" s="112">
        <f>SUM(C176:C180)</f>
        <v>0</v>
      </c>
      <c r="D181" s="113"/>
      <c r="E181" s="122">
        <f>SUM(E176:E180)</f>
        <v>0</v>
      </c>
      <c r="F181" s="112">
        <f>SUM(F176:F180)</f>
        <v>0</v>
      </c>
      <c r="G181" s="113"/>
      <c r="H181" s="122">
        <f>SUM(H176:H180)</f>
        <v>0</v>
      </c>
      <c r="I181" s="112">
        <f>SUM(I176:I180)</f>
        <v>0</v>
      </c>
      <c r="J181" s="113"/>
      <c r="K181" s="122">
        <f>SUM(K176:K180)</f>
        <v>0</v>
      </c>
    </row>
    <row r="182" spans="1:11" ht="19.5" customHeight="1" hidden="1" thickBot="1">
      <c r="A182" s="980" t="s">
        <v>262</v>
      </c>
      <c r="B182" s="981" t="s">
        <v>26</v>
      </c>
      <c r="C182" s="116">
        <f>C174+C181</f>
        <v>0</v>
      </c>
      <c r="D182" s="117"/>
      <c r="E182" s="119">
        <f>E174+E181</f>
        <v>0</v>
      </c>
      <c r="F182" s="116">
        <f>F174+F181</f>
        <v>0</v>
      </c>
      <c r="G182" s="117"/>
      <c r="H182" s="119">
        <f>H174+H181</f>
        <v>0</v>
      </c>
      <c r="I182" s="116">
        <f>I174+I181</f>
        <v>0</v>
      </c>
      <c r="J182" s="117"/>
      <c r="K182" s="119">
        <f>K174+K181</f>
        <v>0</v>
      </c>
    </row>
    <row r="183" spans="1:11" ht="19.5" customHeight="1" hidden="1" thickBot="1">
      <c r="A183" s="30"/>
      <c r="B183" s="31"/>
      <c r="C183" s="32"/>
      <c r="D183" s="32"/>
      <c r="E183" s="32"/>
      <c r="F183" s="32"/>
      <c r="G183" s="32"/>
      <c r="H183" s="32"/>
      <c r="I183" s="32"/>
      <c r="J183" s="32"/>
      <c r="K183" s="33"/>
    </row>
    <row r="184" spans="1:11" ht="19.5" customHeight="1" thickBot="1">
      <c r="A184" s="982" t="s">
        <v>114</v>
      </c>
      <c r="B184" s="983"/>
      <c r="C184" s="984"/>
      <c r="D184" s="984"/>
      <c r="E184" s="984"/>
      <c r="F184" s="984"/>
      <c r="G184" s="984"/>
      <c r="H184" s="984"/>
      <c r="I184" s="984"/>
      <c r="J184" s="984"/>
      <c r="K184" s="985"/>
    </row>
    <row r="185" spans="1:11" ht="19.5" customHeight="1" thickBot="1">
      <c r="A185" s="964" t="s">
        <v>263</v>
      </c>
      <c r="B185" s="111" t="s">
        <v>59</v>
      </c>
      <c r="C185" s="100">
        <v>1</v>
      </c>
      <c r="D185" s="98" t="s">
        <v>47</v>
      </c>
      <c r="E185" s="99">
        <v>45</v>
      </c>
      <c r="F185" s="100">
        <v>1</v>
      </c>
      <c r="G185" s="98" t="s">
        <v>47</v>
      </c>
      <c r="H185" s="99">
        <v>50</v>
      </c>
      <c r="I185" s="100">
        <v>1</v>
      </c>
      <c r="J185" s="98" t="s">
        <v>47</v>
      </c>
      <c r="K185" s="99">
        <v>55</v>
      </c>
    </row>
    <row r="186" spans="1:11" ht="19.5" customHeight="1" hidden="1">
      <c r="A186" s="965"/>
      <c r="B186" s="111"/>
      <c r="C186" s="103"/>
      <c r="D186" s="101"/>
      <c r="E186" s="102"/>
      <c r="F186" s="103"/>
      <c r="G186" s="101"/>
      <c r="H186" s="102"/>
      <c r="I186" s="103"/>
      <c r="J186" s="101"/>
      <c r="K186" s="102"/>
    </row>
    <row r="187" spans="1:11" ht="19.5" customHeight="1" hidden="1">
      <c r="A187" s="965"/>
      <c r="B187" s="111"/>
      <c r="C187" s="103"/>
      <c r="D187" s="101"/>
      <c r="E187" s="102"/>
      <c r="F187" s="103"/>
      <c r="G187" s="101"/>
      <c r="H187" s="102"/>
      <c r="I187" s="103"/>
      <c r="J187" s="101"/>
      <c r="K187" s="102"/>
    </row>
    <row r="188" spans="1:11" ht="19.5" customHeight="1" hidden="1">
      <c r="A188" s="965"/>
      <c r="B188" s="108"/>
      <c r="C188" s="103"/>
      <c r="D188" s="101"/>
      <c r="E188" s="102"/>
      <c r="F188" s="103"/>
      <c r="G188" s="101"/>
      <c r="H188" s="102"/>
      <c r="I188" s="103"/>
      <c r="J188" s="101"/>
      <c r="K188" s="102"/>
    </row>
    <row r="189" spans="1:11" ht="19.5" customHeight="1" hidden="1" thickBot="1">
      <c r="A189" s="965"/>
      <c r="B189" s="109"/>
      <c r="C189" s="104"/>
      <c r="D189" s="105"/>
      <c r="E189" s="106"/>
      <c r="F189" s="103"/>
      <c r="G189" s="101"/>
      <c r="H189" s="102"/>
      <c r="I189" s="103"/>
      <c r="J189" s="101"/>
      <c r="K189" s="102"/>
    </row>
    <row r="190" spans="1:11" ht="19.5" customHeight="1" thickBot="1">
      <c r="A190" s="966"/>
      <c r="B190" s="84" t="s">
        <v>201</v>
      </c>
      <c r="C190" s="112">
        <f>SUM(C185:C189)</f>
        <v>1</v>
      </c>
      <c r="D190" s="113"/>
      <c r="E190" s="122">
        <f>SUM(E185:E189)</f>
        <v>45</v>
      </c>
      <c r="F190" s="112">
        <f>SUM(F185:F189)</f>
        <v>1</v>
      </c>
      <c r="G190" s="113"/>
      <c r="H190" s="122">
        <f>SUM(H185:H189)</f>
        <v>50</v>
      </c>
      <c r="I190" s="112">
        <f>SUM(I185:I189)</f>
        <v>1</v>
      </c>
      <c r="J190" s="113"/>
      <c r="K190" s="122">
        <f>SUM(K185:K189)</f>
        <v>55</v>
      </c>
    </row>
    <row r="191" spans="1:11" ht="19.5" customHeight="1" thickBot="1">
      <c r="A191" s="30"/>
      <c r="B191" s="31"/>
      <c r="C191" s="32"/>
      <c r="D191" s="32"/>
      <c r="E191" s="32"/>
      <c r="F191" s="32"/>
      <c r="G191" s="32"/>
      <c r="H191" s="32"/>
      <c r="I191" s="32"/>
      <c r="J191" s="32"/>
      <c r="K191" s="33"/>
    </row>
    <row r="192" spans="1:11" ht="19.5" customHeight="1" hidden="1">
      <c r="A192" s="964" t="s">
        <v>264</v>
      </c>
      <c r="B192" s="107"/>
      <c r="C192" s="100"/>
      <c r="D192" s="98"/>
      <c r="E192" s="99"/>
      <c r="F192" s="100"/>
      <c r="G192" s="98"/>
      <c r="H192" s="99"/>
      <c r="I192" s="100"/>
      <c r="J192" s="98"/>
      <c r="K192" s="99"/>
    </row>
    <row r="193" spans="1:11" ht="19.5" customHeight="1" hidden="1">
      <c r="A193" s="965"/>
      <c r="B193" s="111"/>
      <c r="C193" s="103"/>
      <c r="D193" s="101"/>
      <c r="E193" s="102"/>
      <c r="F193" s="103"/>
      <c r="G193" s="101"/>
      <c r="H193" s="102"/>
      <c r="I193" s="103"/>
      <c r="J193" s="101"/>
      <c r="K193" s="102"/>
    </row>
    <row r="194" spans="1:11" ht="19.5" customHeight="1" hidden="1">
      <c r="A194" s="965"/>
      <c r="B194" s="111"/>
      <c r="C194" s="103"/>
      <c r="D194" s="101"/>
      <c r="E194" s="102"/>
      <c r="F194" s="103"/>
      <c r="G194" s="101"/>
      <c r="H194" s="102"/>
      <c r="I194" s="103"/>
      <c r="J194" s="101"/>
      <c r="K194" s="102"/>
    </row>
    <row r="195" spans="1:11" ht="19.5" customHeight="1" hidden="1">
      <c r="A195" s="965"/>
      <c r="B195" s="108"/>
      <c r="C195" s="103"/>
      <c r="D195" s="101"/>
      <c r="E195" s="102"/>
      <c r="F195" s="103"/>
      <c r="G195" s="101"/>
      <c r="H195" s="102"/>
      <c r="I195" s="103"/>
      <c r="J195" s="101"/>
      <c r="K195" s="102"/>
    </row>
    <row r="196" spans="1:11" ht="19.5" customHeight="1" hidden="1" thickBot="1">
      <c r="A196" s="965"/>
      <c r="B196" s="109"/>
      <c r="C196" s="104"/>
      <c r="D196" s="105"/>
      <c r="E196" s="106"/>
      <c r="F196" s="103"/>
      <c r="G196" s="101"/>
      <c r="H196" s="102"/>
      <c r="I196" s="103"/>
      <c r="J196" s="101"/>
      <c r="K196" s="102"/>
    </row>
    <row r="197" spans="1:11" ht="19.5" customHeight="1" hidden="1" thickBot="1">
      <c r="A197" s="966"/>
      <c r="B197" s="84" t="s">
        <v>201</v>
      </c>
      <c r="C197" s="112">
        <f>SUM(C192:C196)</f>
        <v>0</v>
      </c>
      <c r="D197" s="113"/>
      <c r="E197" s="122">
        <f>SUM(E192:E196)</f>
        <v>0</v>
      </c>
      <c r="F197" s="112">
        <f>SUM(F192:F196)</f>
        <v>0</v>
      </c>
      <c r="G197" s="113"/>
      <c r="H197" s="122">
        <f>SUM(H192:H196)</f>
        <v>0</v>
      </c>
      <c r="I197" s="112">
        <f>SUM(I192:I196)</f>
        <v>0</v>
      </c>
      <c r="J197" s="113"/>
      <c r="K197" s="122">
        <f>SUM(K192:K196)</f>
        <v>0</v>
      </c>
    </row>
    <row r="198" spans="1:11" ht="19.5" customHeight="1" hidden="1" thickBot="1">
      <c r="A198" s="30"/>
      <c r="B198" s="31"/>
      <c r="C198" s="32"/>
      <c r="D198" s="32"/>
      <c r="E198" s="32"/>
      <c r="F198" s="32"/>
      <c r="G198" s="32"/>
      <c r="H198" s="32"/>
      <c r="I198" s="32"/>
      <c r="J198" s="32"/>
      <c r="K198" s="33"/>
    </row>
    <row r="199" spans="1:11" ht="19.5" customHeight="1" hidden="1">
      <c r="A199" s="964" t="s">
        <v>265</v>
      </c>
      <c r="B199" s="107"/>
      <c r="C199" s="100"/>
      <c r="D199" s="98"/>
      <c r="E199" s="92"/>
      <c r="F199" s="100"/>
      <c r="G199" s="98"/>
      <c r="H199" s="99"/>
      <c r="I199" s="100"/>
      <c r="J199" s="98"/>
      <c r="K199" s="99"/>
    </row>
    <row r="200" spans="1:11" ht="19.5" customHeight="1" hidden="1">
      <c r="A200" s="965"/>
      <c r="B200" s="111"/>
      <c r="C200" s="103"/>
      <c r="D200" s="101"/>
      <c r="E200" s="102"/>
      <c r="F200" s="103"/>
      <c r="G200" s="101"/>
      <c r="H200" s="102"/>
      <c r="I200" s="103"/>
      <c r="J200" s="101"/>
      <c r="K200" s="102"/>
    </row>
    <row r="201" spans="1:11" ht="19.5" customHeight="1" hidden="1">
      <c r="A201" s="965"/>
      <c r="B201" s="111"/>
      <c r="C201" s="103"/>
      <c r="D201" s="101"/>
      <c r="E201" s="102"/>
      <c r="F201" s="103"/>
      <c r="G201" s="101"/>
      <c r="H201" s="102"/>
      <c r="I201" s="103"/>
      <c r="J201" s="101"/>
      <c r="K201" s="102"/>
    </row>
    <row r="202" spans="1:11" ht="19.5" customHeight="1" hidden="1">
      <c r="A202" s="965"/>
      <c r="B202" s="108"/>
      <c r="C202" s="103"/>
      <c r="D202" s="101"/>
      <c r="E202" s="102"/>
      <c r="F202" s="103"/>
      <c r="G202" s="101"/>
      <c r="H202" s="102"/>
      <c r="I202" s="103"/>
      <c r="J202" s="101"/>
      <c r="K202" s="102"/>
    </row>
    <row r="203" spans="1:11" ht="19.5" customHeight="1" hidden="1" thickBot="1">
      <c r="A203" s="965"/>
      <c r="B203" s="109"/>
      <c r="C203" s="134"/>
      <c r="D203" s="135"/>
      <c r="E203" s="136"/>
      <c r="F203" s="103"/>
      <c r="G203" s="101"/>
      <c r="H203" s="102"/>
      <c r="I203" s="103"/>
      <c r="J203" s="101"/>
      <c r="K203" s="102"/>
    </row>
    <row r="204" spans="1:11" ht="19.5" customHeight="1" hidden="1" thickBot="1">
      <c r="A204" s="966"/>
      <c r="B204" s="84" t="s">
        <v>201</v>
      </c>
      <c r="C204" s="112">
        <f>SUM(C199:C203)</f>
        <v>0</v>
      </c>
      <c r="D204" s="113"/>
      <c r="E204" s="122">
        <f>SUM(E199:E203)</f>
        <v>0</v>
      </c>
      <c r="F204" s="112">
        <f>SUM(F199:F203)</f>
        <v>0</v>
      </c>
      <c r="G204" s="113"/>
      <c r="H204" s="122">
        <f>SUM(H199:H203)</f>
        <v>0</v>
      </c>
      <c r="I204" s="112">
        <f>SUM(I199:I203)</f>
        <v>0</v>
      </c>
      <c r="J204" s="113"/>
      <c r="K204" s="122">
        <f>SUM(K199:K203)</f>
        <v>0</v>
      </c>
    </row>
    <row r="205" spans="1:11" ht="19.5" customHeight="1" hidden="1" thickBot="1">
      <c r="A205" s="30"/>
      <c r="B205" s="31"/>
      <c r="C205" s="32"/>
      <c r="D205" s="32"/>
      <c r="E205" s="32"/>
      <c r="F205" s="32"/>
      <c r="G205" s="32"/>
      <c r="H205" s="32"/>
      <c r="I205" s="32"/>
      <c r="J205" s="32"/>
      <c r="K205" s="33"/>
    </row>
    <row r="206" spans="1:11" ht="19.5" customHeight="1" hidden="1">
      <c r="A206" s="964" t="s">
        <v>266</v>
      </c>
      <c r="B206" s="107"/>
      <c r="C206" s="100"/>
      <c r="D206" s="98"/>
      <c r="E206" s="99"/>
      <c r="F206" s="100"/>
      <c r="G206" s="98"/>
      <c r="H206" s="99"/>
      <c r="I206" s="100"/>
      <c r="J206" s="98"/>
      <c r="K206" s="99"/>
    </row>
    <row r="207" spans="1:11" ht="19.5" customHeight="1" hidden="1">
      <c r="A207" s="965"/>
      <c r="B207" s="111"/>
      <c r="C207" s="103"/>
      <c r="D207" s="101"/>
      <c r="E207" s="102"/>
      <c r="F207" s="103"/>
      <c r="G207" s="101"/>
      <c r="H207" s="102"/>
      <c r="I207" s="103"/>
      <c r="J207" s="101"/>
      <c r="K207" s="102"/>
    </row>
    <row r="208" spans="1:11" ht="19.5" customHeight="1" hidden="1">
      <c r="A208" s="965"/>
      <c r="B208" s="108"/>
      <c r="C208" s="103"/>
      <c r="D208" s="101"/>
      <c r="E208" s="102"/>
      <c r="F208" s="103"/>
      <c r="G208" s="101"/>
      <c r="H208" s="102"/>
      <c r="I208" s="103"/>
      <c r="J208" s="101"/>
      <c r="K208" s="102"/>
    </row>
    <row r="209" spans="1:11" ht="19.5" customHeight="1" hidden="1">
      <c r="A209" s="965"/>
      <c r="B209" s="108"/>
      <c r="C209" s="103"/>
      <c r="D209" s="101"/>
      <c r="E209" s="102"/>
      <c r="F209" s="103"/>
      <c r="G209" s="101"/>
      <c r="H209" s="102"/>
      <c r="I209" s="103"/>
      <c r="J209" s="101"/>
      <c r="K209" s="102"/>
    </row>
    <row r="210" spans="1:11" ht="19.5" customHeight="1" hidden="1" thickBot="1">
      <c r="A210" s="965"/>
      <c r="B210" s="109"/>
      <c r="C210" s="104"/>
      <c r="D210" s="105"/>
      <c r="E210" s="106"/>
      <c r="F210" s="103"/>
      <c r="G210" s="101"/>
      <c r="H210" s="102"/>
      <c r="I210" s="103"/>
      <c r="J210" s="101"/>
      <c r="K210" s="102"/>
    </row>
    <row r="211" spans="1:11" ht="19.5" customHeight="1" hidden="1" thickBot="1">
      <c r="A211" s="966"/>
      <c r="B211" s="84" t="s">
        <v>201</v>
      </c>
      <c r="C211" s="112">
        <f>SUM(C206:C210)</f>
        <v>0</v>
      </c>
      <c r="D211" s="113"/>
      <c r="E211" s="122">
        <f>SUM(E206:E210)</f>
        <v>0</v>
      </c>
      <c r="F211" s="112">
        <f>SUM(F206:F210)</f>
        <v>0</v>
      </c>
      <c r="G211" s="113"/>
      <c r="H211" s="122">
        <f>SUM(H206:H210)</f>
        <v>0</v>
      </c>
      <c r="I211" s="112">
        <f>SUM(I206:I210)</f>
        <v>0</v>
      </c>
      <c r="J211" s="113"/>
      <c r="K211" s="122">
        <f>SUM(K206:K210)</f>
        <v>0</v>
      </c>
    </row>
    <row r="212" spans="1:11" ht="19.5" customHeight="1" hidden="1" thickBot="1">
      <c r="A212" s="30"/>
      <c r="B212" s="31"/>
      <c r="C212" s="32"/>
      <c r="D212" s="32"/>
      <c r="E212" s="32"/>
      <c r="F212" s="32"/>
      <c r="G212" s="32"/>
      <c r="H212" s="32"/>
      <c r="I212" s="32"/>
      <c r="J212" s="32"/>
      <c r="K212" s="33"/>
    </row>
    <row r="213" spans="1:11" ht="19.5" customHeight="1" hidden="1">
      <c r="A213" s="964" t="s">
        <v>267</v>
      </c>
      <c r="B213" s="107"/>
      <c r="C213" s="100"/>
      <c r="D213" s="98"/>
      <c r="E213" s="99"/>
      <c r="F213" s="100"/>
      <c r="G213" s="98"/>
      <c r="H213" s="99"/>
      <c r="I213" s="100"/>
      <c r="J213" s="98"/>
      <c r="K213" s="99"/>
    </row>
    <row r="214" spans="1:11" ht="19.5" customHeight="1" hidden="1">
      <c r="A214" s="965"/>
      <c r="B214" s="108"/>
      <c r="C214" s="103"/>
      <c r="D214" s="101"/>
      <c r="E214" s="102"/>
      <c r="F214" s="103"/>
      <c r="G214" s="101"/>
      <c r="H214" s="102"/>
      <c r="I214" s="103"/>
      <c r="J214" s="101"/>
      <c r="K214" s="102"/>
    </row>
    <row r="215" spans="1:11" ht="19.5" customHeight="1" hidden="1">
      <c r="A215" s="965"/>
      <c r="B215" s="108"/>
      <c r="C215" s="103"/>
      <c r="D215" s="101"/>
      <c r="E215" s="102"/>
      <c r="F215" s="103"/>
      <c r="G215" s="101"/>
      <c r="H215" s="102"/>
      <c r="I215" s="103"/>
      <c r="J215" s="101"/>
      <c r="K215" s="102"/>
    </row>
    <row r="216" spans="1:11" ht="19.5" customHeight="1" hidden="1">
      <c r="A216" s="965"/>
      <c r="B216" s="108"/>
      <c r="C216" s="103"/>
      <c r="D216" s="101"/>
      <c r="E216" s="102"/>
      <c r="F216" s="103"/>
      <c r="G216" s="101"/>
      <c r="H216" s="102"/>
      <c r="I216" s="103"/>
      <c r="J216" s="101"/>
      <c r="K216" s="102"/>
    </row>
    <row r="217" spans="1:11" ht="19.5" customHeight="1" hidden="1" thickBot="1">
      <c r="A217" s="965"/>
      <c r="B217" s="109"/>
      <c r="C217" s="104"/>
      <c r="D217" s="105"/>
      <c r="E217" s="106"/>
      <c r="F217" s="103"/>
      <c r="G217" s="101"/>
      <c r="H217" s="102"/>
      <c r="I217" s="103"/>
      <c r="J217" s="101"/>
      <c r="K217" s="102"/>
    </row>
    <row r="218" spans="1:11" ht="19.5" customHeight="1" hidden="1" thickBot="1">
      <c r="A218" s="966"/>
      <c r="B218" s="84" t="s">
        <v>201</v>
      </c>
      <c r="C218" s="112">
        <f>SUM(C213:C217)</f>
        <v>0</v>
      </c>
      <c r="D218" s="113"/>
      <c r="E218" s="122">
        <f>SUM(E213:E217)</f>
        <v>0</v>
      </c>
      <c r="F218" s="112">
        <f>SUM(F213:F217)</f>
        <v>0</v>
      </c>
      <c r="G218" s="113"/>
      <c r="H218" s="122">
        <f>SUM(H213:H217)</f>
        <v>0</v>
      </c>
      <c r="I218" s="112">
        <f>SUM(I213:I217)</f>
        <v>0</v>
      </c>
      <c r="J218" s="113"/>
      <c r="K218" s="122">
        <f>SUM(K213:K217)</f>
        <v>0</v>
      </c>
    </row>
    <row r="219" spans="1:11" ht="19.5" customHeight="1" thickBot="1">
      <c r="A219" s="980" t="s">
        <v>115</v>
      </c>
      <c r="B219" s="981"/>
      <c r="C219" s="116">
        <f>C190+C197+C204+C211+C218</f>
        <v>1</v>
      </c>
      <c r="D219" s="117"/>
      <c r="E219" s="119">
        <f>E190+E197+E204+E211+E218</f>
        <v>45</v>
      </c>
      <c r="F219" s="116">
        <f>F190+F197+F204+F211+F218</f>
        <v>1</v>
      </c>
      <c r="G219" s="117"/>
      <c r="H219" s="119">
        <f>H190+H197+H204+H211+H218</f>
        <v>50</v>
      </c>
      <c r="I219" s="116">
        <f>I190+I197+I204+I211+I218</f>
        <v>1</v>
      </c>
      <c r="J219" s="117"/>
      <c r="K219" s="119">
        <f>K190+K197+K204+K211+K218</f>
        <v>55</v>
      </c>
    </row>
    <row r="220" spans="1:11" ht="19.5" customHeight="1" thickBot="1">
      <c r="A220" s="245"/>
      <c r="B220" s="246"/>
      <c r="C220" s="247"/>
      <c r="D220" s="247"/>
      <c r="E220" s="247"/>
      <c r="F220" s="247"/>
      <c r="G220" s="247"/>
      <c r="H220" s="247"/>
      <c r="I220" s="247"/>
      <c r="J220" s="247"/>
      <c r="K220" s="248"/>
    </row>
    <row r="221" spans="1:11" ht="19.5" customHeight="1" thickBot="1">
      <c r="A221" s="986" t="s">
        <v>106</v>
      </c>
      <c r="B221" s="930"/>
      <c r="C221" s="114">
        <f>C70+C124+C166+C182+C219</f>
        <v>4343</v>
      </c>
      <c r="D221" s="115"/>
      <c r="E221" s="120">
        <f>E70+E124+E166+E182+E219</f>
        <v>7861</v>
      </c>
      <c r="F221" s="114">
        <f>F70+F124+F166+F182+F219</f>
        <v>4390</v>
      </c>
      <c r="G221" s="115"/>
      <c r="H221" s="120">
        <f>H70+H124+H166+H182+H219</f>
        <v>8459</v>
      </c>
      <c r="I221" s="114">
        <f>I70+I124+I166+I182+I219</f>
        <v>4440</v>
      </c>
      <c r="J221" s="115"/>
      <c r="K221" s="121">
        <f>K70+K124+K166+K182+K219</f>
        <v>9285</v>
      </c>
    </row>
    <row r="222" spans="1:11" ht="19.5" customHeight="1" thickBot="1">
      <c r="A222" s="249"/>
      <c r="B222" s="244"/>
      <c r="C222" s="157"/>
      <c r="D222" s="157"/>
      <c r="E222" s="157"/>
      <c r="F222" s="157"/>
      <c r="G222" s="157"/>
      <c r="H222" s="157"/>
      <c r="I222" s="157"/>
      <c r="J222" s="157"/>
      <c r="K222" s="250"/>
    </row>
    <row r="223" spans="1:11" ht="19.5" customHeight="1" thickBot="1">
      <c r="A223" s="957" t="s">
        <v>107</v>
      </c>
      <c r="B223" s="958"/>
      <c r="C223" s="958"/>
      <c r="D223" s="958"/>
      <c r="E223" s="958"/>
      <c r="F223" s="958"/>
      <c r="G223" s="958"/>
      <c r="H223" s="958"/>
      <c r="I223" s="958"/>
      <c r="J223" s="958"/>
      <c r="K223" s="959"/>
    </row>
    <row r="224" spans="1:11" ht="29.25" customHeight="1">
      <c r="A224" s="964" t="s">
        <v>268</v>
      </c>
      <c r="B224" s="107" t="s">
        <v>13</v>
      </c>
      <c r="C224" s="100">
        <v>1</v>
      </c>
      <c r="D224" s="98" t="s">
        <v>47</v>
      </c>
      <c r="E224" s="99">
        <v>45</v>
      </c>
      <c r="F224" s="100">
        <v>1</v>
      </c>
      <c r="G224" s="98" t="s">
        <v>47</v>
      </c>
      <c r="H224" s="99">
        <v>50</v>
      </c>
      <c r="I224" s="100">
        <v>1</v>
      </c>
      <c r="J224" s="98" t="s">
        <v>47</v>
      </c>
      <c r="K224" s="99">
        <v>55</v>
      </c>
    </row>
    <row r="225" spans="1:11" ht="27.75" customHeight="1">
      <c r="A225" s="965"/>
      <c r="B225" s="111" t="s">
        <v>14</v>
      </c>
      <c r="C225" s="128">
        <v>1</v>
      </c>
      <c r="D225" s="129" t="s">
        <v>47</v>
      </c>
      <c r="E225" s="130">
        <v>45</v>
      </c>
      <c r="F225" s="128">
        <v>1</v>
      </c>
      <c r="G225" s="129" t="s">
        <v>47</v>
      </c>
      <c r="H225" s="130">
        <v>50</v>
      </c>
      <c r="I225" s="128">
        <v>1</v>
      </c>
      <c r="J225" s="129" t="s">
        <v>47</v>
      </c>
      <c r="K225" s="130">
        <v>55</v>
      </c>
    </row>
    <row r="226" spans="1:11" ht="19.5" customHeight="1" thickBot="1">
      <c r="A226" s="965"/>
      <c r="B226" s="108"/>
      <c r="C226" s="103"/>
      <c r="D226" s="101"/>
      <c r="E226" s="102"/>
      <c r="F226" s="103"/>
      <c r="G226" s="101"/>
      <c r="H226" s="102"/>
      <c r="I226" s="103"/>
      <c r="J226" s="101"/>
      <c r="K226" s="102"/>
    </row>
    <row r="227" spans="1:11" ht="19.5" customHeight="1" hidden="1">
      <c r="A227" s="965"/>
      <c r="B227" s="108"/>
      <c r="C227" s="103"/>
      <c r="D227" s="101"/>
      <c r="E227" s="102"/>
      <c r="F227" s="103"/>
      <c r="G227" s="101"/>
      <c r="H227" s="102"/>
      <c r="I227" s="103"/>
      <c r="J227" s="101"/>
      <c r="K227" s="102"/>
    </row>
    <row r="228" spans="1:11" ht="19.5" customHeight="1" hidden="1" thickBot="1">
      <c r="A228" s="965"/>
      <c r="B228" s="109"/>
      <c r="C228" s="104"/>
      <c r="D228" s="105"/>
      <c r="E228" s="106"/>
      <c r="F228" s="103"/>
      <c r="G228" s="101"/>
      <c r="H228" s="102"/>
      <c r="I228" s="103"/>
      <c r="J228" s="101"/>
      <c r="K228" s="102"/>
    </row>
    <row r="229" spans="1:11" ht="19.5" customHeight="1" thickBot="1">
      <c r="A229" s="966"/>
      <c r="B229" s="84" t="s">
        <v>201</v>
      </c>
      <c r="C229" s="112">
        <f>SUM(C224:C228)</f>
        <v>2</v>
      </c>
      <c r="D229" s="113"/>
      <c r="E229" s="122">
        <f>SUM(E224:E228)</f>
        <v>90</v>
      </c>
      <c r="F229" s="112">
        <f>SUM(F224:F228)</f>
        <v>2</v>
      </c>
      <c r="G229" s="113"/>
      <c r="H229" s="122">
        <f>SUM(H224:H228)</f>
        <v>100</v>
      </c>
      <c r="I229" s="112">
        <f>SUM(I224:I228)</f>
        <v>2</v>
      </c>
      <c r="J229" s="113"/>
      <c r="K229" s="122">
        <f>SUM(K224:K228)</f>
        <v>110</v>
      </c>
    </row>
    <row r="230" spans="1:11" ht="19.5" customHeight="1" thickBot="1">
      <c r="A230" s="30"/>
      <c r="B230" s="31"/>
      <c r="C230" s="32"/>
      <c r="D230" s="32"/>
      <c r="E230" s="32"/>
      <c r="F230" s="32"/>
      <c r="G230" s="32"/>
      <c r="H230" s="32"/>
      <c r="I230" s="32"/>
      <c r="J230" s="32"/>
      <c r="K230" s="33"/>
    </row>
    <row r="231" spans="1:11" ht="39" customHeight="1" thickBot="1">
      <c r="A231" s="964" t="s">
        <v>269</v>
      </c>
      <c r="B231" s="107" t="s">
        <v>42</v>
      </c>
      <c r="C231" s="100">
        <v>1</v>
      </c>
      <c r="D231" s="98" t="s">
        <v>47</v>
      </c>
      <c r="E231" s="99">
        <v>150</v>
      </c>
      <c r="F231" s="100">
        <v>1</v>
      </c>
      <c r="G231" s="98" t="s">
        <v>47</v>
      </c>
      <c r="H231" s="99">
        <v>180</v>
      </c>
      <c r="I231" s="100">
        <v>1</v>
      </c>
      <c r="J231" s="98" t="s">
        <v>47</v>
      </c>
      <c r="K231" s="99">
        <v>220</v>
      </c>
    </row>
    <row r="232" spans="1:11" ht="19.5" customHeight="1" hidden="1">
      <c r="A232" s="965"/>
      <c r="B232" s="111"/>
      <c r="C232" s="103"/>
      <c r="D232" s="101"/>
      <c r="E232" s="102"/>
      <c r="F232" s="103"/>
      <c r="G232" s="101"/>
      <c r="H232" s="102"/>
      <c r="I232" s="103"/>
      <c r="J232" s="101"/>
      <c r="K232" s="102"/>
    </row>
    <row r="233" spans="1:11" ht="19.5" customHeight="1" hidden="1">
      <c r="A233" s="965"/>
      <c r="B233" s="108"/>
      <c r="C233" s="103"/>
      <c r="D233" s="101"/>
      <c r="E233" s="102"/>
      <c r="F233" s="103"/>
      <c r="G233" s="101"/>
      <c r="H233" s="102"/>
      <c r="I233" s="103"/>
      <c r="J233" s="101"/>
      <c r="K233" s="102"/>
    </row>
    <row r="234" spans="1:11" ht="19.5" customHeight="1" hidden="1">
      <c r="A234" s="965"/>
      <c r="B234" s="108"/>
      <c r="C234" s="103"/>
      <c r="D234" s="101"/>
      <c r="E234" s="102"/>
      <c r="F234" s="103"/>
      <c r="G234" s="101"/>
      <c r="H234" s="102"/>
      <c r="I234" s="103"/>
      <c r="J234" s="101"/>
      <c r="K234" s="102"/>
    </row>
    <row r="235" spans="1:11" ht="19.5" customHeight="1" hidden="1" thickBot="1">
      <c r="A235" s="965"/>
      <c r="B235" s="109"/>
      <c r="C235" s="104"/>
      <c r="D235" s="105"/>
      <c r="E235" s="106"/>
      <c r="F235" s="103"/>
      <c r="G235" s="101"/>
      <c r="H235" s="102"/>
      <c r="I235" s="103"/>
      <c r="J235" s="101"/>
      <c r="K235" s="102"/>
    </row>
    <row r="236" spans="1:11" ht="19.5" customHeight="1" thickBot="1">
      <c r="A236" s="966"/>
      <c r="B236" s="84" t="s">
        <v>201</v>
      </c>
      <c r="C236" s="112">
        <f>SUM(C231:C235)</f>
        <v>1</v>
      </c>
      <c r="D236" s="113"/>
      <c r="E236" s="122">
        <f>SUM(E231:E235)</f>
        <v>150</v>
      </c>
      <c r="F236" s="112">
        <f>SUM(F231:F235)</f>
        <v>1</v>
      </c>
      <c r="G236" s="113"/>
      <c r="H236" s="122">
        <f>SUM(H231:H235)</f>
        <v>180</v>
      </c>
      <c r="I236" s="112">
        <f>SUM(I231:I235)</f>
        <v>1</v>
      </c>
      <c r="J236" s="113"/>
      <c r="K236" s="122">
        <f>SUM(K231:K235)</f>
        <v>220</v>
      </c>
    </row>
    <row r="237" spans="1:11" ht="19.5" customHeight="1" thickBot="1">
      <c r="A237" s="30"/>
      <c r="B237" s="31"/>
      <c r="C237" s="32"/>
      <c r="D237" s="32"/>
      <c r="E237" s="32"/>
      <c r="F237" s="32"/>
      <c r="G237" s="32"/>
      <c r="H237" s="32"/>
      <c r="I237" s="32"/>
      <c r="J237" s="32"/>
      <c r="K237" s="33"/>
    </row>
    <row r="238" spans="1:11" ht="32.25" customHeight="1">
      <c r="A238" s="964" t="s">
        <v>270</v>
      </c>
      <c r="B238" s="107" t="s">
        <v>43</v>
      </c>
      <c r="C238" s="100">
        <v>1</v>
      </c>
      <c r="D238" s="98" t="s">
        <v>47</v>
      </c>
      <c r="E238" s="99">
        <v>120</v>
      </c>
      <c r="F238" s="100">
        <v>1</v>
      </c>
      <c r="G238" s="98" t="s">
        <v>47</v>
      </c>
      <c r="H238" s="99">
        <v>150</v>
      </c>
      <c r="I238" s="100">
        <v>1</v>
      </c>
      <c r="J238" s="98" t="s">
        <v>47</v>
      </c>
      <c r="K238" s="99">
        <v>180</v>
      </c>
    </row>
    <row r="239" spans="1:11" ht="19.5" customHeight="1">
      <c r="A239" s="965"/>
      <c r="B239" s="111"/>
      <c r="C239" s="103"/>
      <c r="D239" s="101"/>
      <c r="E239" s="102"/>
      <c r="F239" s="103"/>
      <c r="G239" s="101"/>
      <c r="H239" s="102"/>
      <c r="I239" s="103"/>
      <c r="J239" s="101"/>
      <c r="K239" s="102"/>
    </row>
    <row r="240" spans="1:11" ht="19.5" customHeight="1" hidden="1">
      <c r="A240" s="965"/>
      <c r="B240" s="108"/>
      <c r="C240" s="103"/>
      <c r="D240" s="101"/>
      <c r="E240" s="102"/>
      <c r="F240" s="103"/>
      <c r="G240" s="101"/>
      <c r="H240" s="102"/>
      <c r="I240" s="103"/>
      <c r="J240" s="101"/>
      <c r="K240" s="102"/>
    </row>
    <row r="241" spans="1:11" ht="19.5" customHeight="1" hidden="1">
      <c r="A241" s="965"/>
      <c r="B241" s="108"/>
      <c r="C241" s="103"/>
      <c r="D241" s="101"/>
      <c r="E241" s="102"/>
      <c r="F241" s="103"/>
      <c r="G241" s="101"/>
      <c r="H241" s="102"/>
      <c r="I241" s="103"/>
      <c r="J241" s="101"/>
      <c r="K241" s="102"/>
    </row>
    <row r="242" spans="1:11" ht="19.5" customHeight="1" thickBot="1">
      <c r="A242" s="965"/>
      <c r="B242" s="109"/>
      <c r="C242" s="104"/>
      <c r="D242" s="105"/>
      <c r="E242" s="106"/>
      <c r="F242" s="103"/>
      <c r="G242" s="101"/>
      <c r="H242" s="102"/>
      <c r="I242" s="103"/>
      <c r="J242" s="101"/>
      <c r="K242" s="102"/>
    </row>
    <row r="243" spans="1:11" ht="19.5" customHeight="1" thickBot="1">
      <c r="A243" s="966"/>
      <c r="B243" s="84" t="s">
        <v>201</v>
      </c>
      <c r="C243" s="112">
        <f>SUM(C238:C242)</f>
        <v>1</v>
      </c>
      <c r="D243" s="113"/>
      <c r="E243" s="122">
        <f>SUM(E238:E242)</f>
        <v>120</v>
      </c>
      <c r="F243" s="112">
        <f>SUM(F238:F242)</f>
        <v>1</v>
      </c>
      <c r="G243" s="113"/>
      <c r="H243" s="122">
        <f>SUM(H238:H242)</f>
        <v>150</v>
      </c>
      <c r="I243" s="112">
        <f>SUM(I238:I242)</f>
        <v>1</v>
      </c>
      <c r="J243" s="113"/>
      <c r="K243" s="122">
        <f>SUM(K238:K242)</f>
        <v>180</v>
      </c>
    </row>
    <row r="244" spans="1:11" ht="16.5" customHeight="1" thickBot="1">
      <c r="A244" s="30"/>
      <c r="B244" s="31"/>
      <c r="C244" s="32"/>
      <c r="D244" s="32"/>
      <c r="E244" s="32"/>
      <c r="F244" s="32"/>
      <c r="G244" s="32"/>
      <c r="H244" s="32"/>
      <c r="I244" s="32"/>
      <c r="J244" s="32"/>
      <c r="K244" s="33"/>
    </row>
    <row r="245" spans="1:11" ht="19.5" customHeight="1" hidden="1">
      <c r="A245" s="964" t="s">
        <v>271</v>
      </c>
      <c r="B245" s="107"/>
      <c r="C245" s="100"/>
      <c r="D245" s="98"/>
      <c r="E245" s="99"/>
      <c r="F245" s="100"/>
      <c r="G245" s="98"/>
      <c r="H245" s="99"/>
      <c r="I245" s="100"/>
      <c r="J245" s="98"/>
      <c r="K245" s="99"/>
    </row>
    <row r="246" spans="1:11" ht="19.5" customHeight="1" hidden="1">
      <c r="A246" s="965"/>
      <c r="B246" s="111"/>
      <c r="C246" s="103"/>
      <c r="D246" s="101"/>
      <c r="E246" s="102"/>
      <c r="F246" s="103"/>
      <c r="G246" s="101"/>
      <c r="H246" s="102"/>
      <c r="I246" s="103"/>
      <c r="J246" s="101"/>
      <c r="K246" s="102"/>
    </row>
    <row r="247" spans="1:11" ht="19.5" customHeight="1" hidden="1">
      <c r="A247" s="965"/>
      <c r="B247" s="108"/>
      <c r="C247" s="103"/>
      <c r="D247" s="101"/>
      <c r="E247" s="102"/>
      <c r="F247" s="103"/>
      <c r="G247" s="101"/>
      <c r="H247" s="102"/>
      <c r="I247" s="103"/>
      <c r="J247" s="101"/>
      <c r="K247" s="102"/>
    </row>
    <row r="248" spans="1:11" ht="19.5" customHeight="1" hidden="1">
      <c r="A248" s="965"/>
      <c r="B248" s="108"/>
      <c r="C248" s="103"/>
      <c r="D248" s="101"/>
      <c r="E248" s="102"/>
      <c r="F248" s="103"/>
      <c r="G248" s="101"/>
      <c r="H248" s="102"/>
      <c r="I248" s="103"/>
      <c r="J248" s="101"/>
      <c r="K248" s="102"/>
    </row>
    <row r="249" spans="1:11" ht="19.5" customHeight="1" hidden="1" thickBot="1">
      <c r="A249" s="965"/>
      <c r="B249" s="109"/>
      <c r="C249" s="104"/>
      <c r="D249" s="105"/>
      <c r="E249" s="106"/>
      <c r="F249" s="103"/>
      <c r="G249" s="101"/>
      <c r="H249" s="102"/>
      <c r="I249" s="103"/>
      <c r="J249" s="101"/>
      <c r="K249" s="102"/>
    </row>
    <row r="250" spans="1:11" ht="19.5" customHeight="1" hidden="1" thickBot="1">
      <c r="A250" s="966"/>
      <c r="B250" s="84" t="s">
        <v>201</v>
      </c>
      <c r="C250" s="112">
        <f>SUM(C245:C249)</f>
        <v>0</v>
      </c>
      <c r="D250" s="113"/>
      <c r="E250" s="122">
        <f>SUM(E245:E249)</f>
        <v>0</v>
      </c>
      <c r="F250" s="112">
        <f>SUM(F245:F249)</f>
        <v>0</v>
      </c>
      <c r="G250" s="113"/>
      <c r="H250" s="122">
        <f>SUM(H245:H249)</f>
        <v>0</v>
      </c>
      <c r="I250" s="112">
        <f>SUM(I245:I249)</f>
        <v>0</v>
      </c>
      <c r="J250" s="113"/>
      <c r="K250" s="122">
        <f>SUM(K245:K249)</f>
        <v>0</v>
      </c>
    </row>
    <row r="251" spans="1:11" ht="19.5" customHeight="1" hidden="1" thickBot="1">
      <c r="A251" s="30"/>
      <c r="B251" s="31"/>
      <c r="C251" s="32"/>
      <c r="D251" s="32"/>
      <c r="E251" s="32"/>
      <c r="F251" s="32"/>
      <c r="G251" s="32"/>
      <c r="H251" s="32"/>
      <c r="I251" s="32"/>
      <c r="J251" s="32"/>
      <c r="K251" s="33"/>
    </row>
    <row r="252" spans="1:11" ht="50.25" customHeight="1" thickBot="1">
      <c r="A252" s="964" t="s">
        <v>272</v>
      </c>
      <c r="B252" s="107" t="s">
        <v>44</v>
      </c>
      <c r="C252" s="100">
        <v>1</v>
      </c>
      <c r="D252" s="98" t="s">
        <v>47</v>
      </c>
      <c r="E252" s="99">
        <v>150</v>
      </c>
      <c r="F252" s="100">
        <v>1</v>
      </c>
      <c r="G252" s="98" t="s">
        <v>47</v>
      </c>
      <c r="H252" s="99">
        <v>180</v>
      </c>
      <c r="I252" s="100">
        <v>1</v>
      </c>
      <c r="J252" s="98" t="s">
        <v>47</v>
      </c>
      <c r="K252" s="99">
        <v>220</v>
      </c>
    </row>
    <row r="253" spans="1:11" ht="19.5" customHeight="1" hidden="1">
      <c r="A253" s="965"/>
      <c r="B253" s="111"/>
      <c r="C253" s="128"/>
      <c r="D253" s="129"/>
      <c r="E253" s="130"/>
      <c r="F253" s="128"/>
      <c r="G253" s="129"/>
      <c r="H253" s="130"/>
      <c r="I253" s="128"/>
      <c r="J253" s="129"/>
      <c r="K253" s="130"/>
    </row>
    <row r="254" spans="1:11" ht="19.5" customHeight="1" hidden="1">
      <c r="A254" s="965"/>
      <c r="B254" s="111"/>
      <c r="C254" s="128"/>
      <c r="D254" s="129"/>
      <c r="E254" s="130"/>
      <c r="F254" s="128"/>
      <c r="G254" s="129"/>
      <c r="H254" s="130"/>
      <c r="I254" s="128"/>
      <c r="J254" s="129"/>
      <c r="K254" s="130"/>
    </row>
    <row r="255" spans="1:11" ht="19.5" customHeight="1" hidden="1">
      <c r="A255" s="965"/>
      <c r="B255" s="111"/>
      <c r="C255" s="103"/>
      <c r="D255" s="101"/>
      <c r="E255" s="102"/>
      <c r="F255" s="103"/>
      <c r="G255" s="101"/>
      <c r="H255" s="102"/>
      <c r="I255" s="103"/>
      <c r="J255" s="101"/>
      <c r="K255" s="102"/>
    </row>
    <row r="256" spans="1:11" ht="19.5" customHeight="1" hidden="1" thickBot="1">
      <c r="A256" s="965"/>
      <c r="B256" s="109"/>
      <c r="C256" s="104"/>
      <c r="D256" s="105"/>
      <c r="E256" s="106"/>
      <c r="F256" s="103"/>
      <c r="G256" s="101"/>
      <c r="H256" s="102"/>
      <c r="I256" s="103"/>
      <c r="J256" s="101"/>
      <c r="K256" s="102"/>
    </row>
    <row r="257" spans="1:11" ht="19.5" customHeight="1" thickBot="1">
      <c r="A257" s="966"/>
      <c r="B257" s="84" t="s">
        <v>201</v>
      </c>
      <c r="C257" s="112">
        <f>SUM(C252:C256)</f>
        <v>1</v>
      </c>
      <c r="D257" s="113"/>
      <c r="E257" s="122">
        <f>SUM(E252:E256)</f>
        <v>150</v>
      </c>
      <c r="F257" s="112">
        <f>SUM(F252:F256)</f>
        <v>1</v>
      </c>
      <c r="G257" s="113"/>
      <c r="H257" s="122">
        <f>SUM(H252:H256)</f>
        <v>180</v>
      </c>
      <c r="I257" s="112">
        <f>SUM(I252:I256)</f>
        <v>1</v>
      </c>
      <c r="J257" s="113"/>
      <c r="K257" s="122">
        <f>SUM(K252:K256)</f>
        <v>220</v>
      </c>
    </row>
    <row r="258" spans="1:11" ht="19.5" customHeight="1" thickBot="1">
      <c r="A258" s="30"/>
      <c r="B258" s="31"/>
      <c r="C258" s="32"/>
      <c r="D258" s="32"/>
      <c r="E258" s="32"/>
      <c r="F258" s="32"/>
      <c r="G258" s="32"/>
      <c r="H258" s="32"/>
      <c r="I258" s="32"/>
      <c r="J258" s="32"/>
      <c r="K258" s="33"/>
    </row>
    <row r="259" spans="1:11" ht="27" customHeight="1">
      <c r="A259" s="964" t="s">
        <v>273</v>
      </c>
      <c r="B259" s="57" t="s">
        <v>45</v>
      </c>
      <c r="C259" s="100">
        <v>1</v>
      </c>
      <c r="D259" s="98" t="s">
        <v>47</v>
      </c>
      <c r="E259" s="99">
        <v>50</v>
      </c>
      <c r="F259" s="100">
        <v>1</v>
      </c>
      <c r="G259" s="98" t="s">
        <v>47</v>
      </c>
      <c r="H259" s="99">
        <v>55</v>
      </c>
      <c r="I259" s="100">
        <v>1</v>
      </c>
      <c r="J259" s="98" t="s">
        <v>47</v>
      </c>
      <c r="K259" s="99">
        <v>60</v>
      </c>
    </row>
    <row r="260" spans="1:11" ht="19.5" customHeight="1" thickBot="1">
      <c r="A260" s="965"/>
      <c r="B260" s="111" t="s">
        <v>46</v>
      </c>
      <c r="C260" s="103">
        <v>1</v>
      </c>
      <c r="D260" s="129" t="s">
        <v>47</v>
      </c>
      <c r="E260" s="102">
        <v>50</v>
      </c>
      <c r="F260" s="103">
        <v>1</v>
      </c>
      <c r="G260" s="129" t="s">
        <v>47</v>
      </c>
      <c r="H260" s="102">
        <v>55</v>
      </c>
      <c r="I260" s="103">
        <v>1</v>
      </c>
      <c r="J260" s="129" t="s">
        <v>47</v>
      </c>
      <c r="K260" s="102">
        <v>60</v>
      </c>
    </row>
    <row r="261" spans="1:11" ht="19.5" customHeight="1" hidden="1">
      <c r="A261" s="965"/>
      <c r="B261" s="108"/>
      <c r="C261" s="103"/>
      <c r="D261" s="101"/>
      <c r="E261" s="102"/>
      <c r="F261" s="103"/>
      <c r="G261" s="101"/>
      <c r="H261" s="102"/>
      <c r="I261" s="103"/>
      <c r="J261" s="101"/>
      <c r="K261" s="102"/>
    </row>
    <row r="262" spans="1:11" ht="19.5" customHeight="1" hidden="1">
      <c r="A262" s="965"/>
      <c r="B262" s="108"/>
      <c r="C262" s="103"/>
      <c r="D262" s="101"/>
      <c r="E262" s="102"/>
      <c r="F262" s="103"/>
      <c r="G262" s="101"/>
      <c r="H262" s="102"/>
      <c r="I262" s="103"/>
      <c r="J262" s="101"/>
      <c r="K262" s="102"/>
    </row>
    <row r="263" spans="1:11" ht="19.5" customHeight="1" hidden="1" thickBot="1">
      <c r="A263" s="965"/>
      <c r="B263" s="109"/>
      <c r="C263" s="104"/>
      <c r="D263" s="105"/>
      <c r="E263" s="106"/>
      <c r="F263" s="103"/>
      <c r="G263" s="101"/>
      <c r="H263" s="102"/>
      <c r="I263" s="103"/>
      <c r="J263" s="101"/>
      <c r="K263" s="102"/>
    </row>
    <row r="264" spans="1:11" ht="19.5" customHeight="1" thickBot="1">
      <c r="A264" s="966"/>
      <c r="B264" s="84" t="s">
        <v>201</v>
      </c>
      <c r="C264" s="112">
        <f>SUM(C259:C263)</f>
        <v>2</v>
      </c>
      <c r="D264" s="113"/>
      <c r="E264" s="122">
        <f>SUM(E259:E263)</f>
        <v>100</v>
      </c>
      <c r="F264" s="112">
        <f>SUM(F259:F263)</f>
        <v>2</v>
      </c>
      <c r="G264" s="113"/>
      <c r="H264" s="122">
        <f>SUM(H259:H263)</f>
        <v>110</v>
      </c>
      <c r="I264" s="112">
        <f>SUM(I259:I263)</f>
        <v>2</v>
      </c>
      <c r="J264" s="113"/>
      <c r="K264" s="122">
        <f>SUM(K259:K263)</f>
        <v>120</v>
      </c>
    </row>
    <row r="265" spans="1:11" ht="19.5" customHeight="1" thickBot="1">
      <c r="A265" s="30"/>
      <c r="B265" s="31"/>
      <c r="C265" s="32"/>
      <c r="D265" s="32"/>
      <c r="E265" s="32"/>
      <c r="F265" s="32"/>
      <c r="G265" s="32"/>
      <c r="H265" s="32"/>
      <c r="I265" s="32"/>
      <c r="J265" s="32"/>
      <c r="K265" s="33"/>
    </row>
    <row r="266" spans="1:11" ht="19.5" customHeight="1" thickBot="1">
      <c r="A266" s="986" t="s">
        <v>108</v>
      </c>
      <c r="B266" s="930"/>
      <c r="C266" s="114">
        <f>C229+C236+C243+C250+C257+C264</f>
        <v>7</v>
      </c>
      <c r="D266" s="115"/>
      <c r="E266" s="121">
        <f>E229+E236+E243+E250+E257+E264</f>
        <v>610</v>
      </c>
      <c r="F266" s="114">
        <f>F229+F236+F243+F250+F257+F264</f>
        <v>7</v>
      </c>
      <c r="G266" s="115"/>
      <c r="H266" s="121">
        <f>H229+H236+H243+H250+H257+H264</f>
        <v>720</v>
      </c>
      <c r="I266" s="114">
        <f>I229+I236+I243+I250+I257+I264</f>
        <v>7</v>
      </c>
      <c r="J266" s="115"/>
      <c r="K266" s="121">
        <f>K229+K236+K243+K250+K257+K264</f>
        <v>850</v>
      </c>
    </row>
    <row r="267" spans="1:11" ht="19.5" customHeight="1" thickBot="1">
      <c r="A267" s="30"/>
      <c r="B267" s="31"/>
      <c r="C267" s="32"/>
      <c r="D267" s="32"/>
      <c r="E267" s="32"/>
      <c r="F267" s="32"/>
      <c r="G267" s="32"/>
      <c r="H267" s="32"/>
      <c r="I267" s="32"/>
      <c r="J267" s="32"/>
      <c r="K267" s="33"/>
    </row>
    <row r="268" spans="1:11" ht="19.5" customHeight="1" thickBot="1">
      <c r="A268" s="987" t="s">
        <v>113</v>
      </c>
      <c r="B268" s="988"/>
      <c r="C268" s="988"/>
      <c r="D268" s="988"/>
      <c r="E268" s="988"/>
      <c r="F268" s="988"/>
      <c r="G268" s="988"/>
      <c r="H268" s="988"/>
      <c r="I268" s="988"/>
      <c r="J268" s="988"/>
      <c r="K268" s="989"/>
    </row>
    <row r="269" spans="1:11" ht="19.5" customHeight="1">
      <c r="A269" s="964" t="s">
        <v>274</v>
      </c>
      <c r="B269" s="57" t="s">
        <v>181</v>
      </c>
      <c r="C269" s="100">
        <v>5</v>
      </c>
      <c r="D269" s="98" t="s">
        <v>210</v>
      </c>
      <c r="E269" s="99">
        <v>150</v>
      </c>
      <c r="F269" s="100">
        <v>5</v>
      </c>
      <c r="G269" s="98" t="s">
        <v>210</v>
      </c>
      <c r="H269" s="99">
        <v>180</v>
      </c>
      <c r="I269" s="100">
        <v>5</v>
      </c>
      <c r="J269" s="98" t="s">
        <v>210</v>
      </c>
      <c r="K269" s="99">
        <v>200</v>
      </c>
    </row>
    <row r="270" spans="1:11" ht="19.5" customHeight="1">
      <c r="A270" s="965"/>
      <c r="B270" s="111" t="s">
        <v>442</v>
      </c>
      <c r="C270" s="128">
        <v>1</v>
      </c>
      <c r="D270" s="129" t="s">
        <v>210</v>
      </c>
      <c r="E270" s="130">
        <v>100</v>
      </c>
      <c r="F270" s="128">
        <v>1</v>
      </c>
      <c r="G270" s="129" t="s">
        <v>210</v>
      </c>
      <c r="H270" s="130">
        <v>120</v>
      </c>
      <c r="I270" s="128">
        <v>1</v>
      </c>
      <c r="J270" s="129" t="s">
        <v>210</v>
      </c>
      <c r="K270" s="130">
        <v>150</v>
      </c>
    </row>
    <row r="271" spans="1:11" ht="19.5" customHeight="1">
      <c r="A271" s="965"/>
      <c r="B271" s="111" t="s">
        <v>529</v>
      </c>
      <c r="C271" s="128">
        <v>1</v>
      </c>
      <c r="D271" s="129" t="s">
        <v>210</v>
      </c>
      <c r="E271" s="130">
        <v>45</v>
      </c>
      <c r="F271" s="128">
        <v>1</v>
      </c>
      <c r="G271" s="129" t="s">
        <v>210</v>
      </c>
      <c r="H271" s="130">
        <v>50</v>
      </c>
      <c r="I271" s="128">
        <v>1</v>
      </c>
      <c r="J271" s="129" t="s">
        <v>210</v>
      </c>
      <c r="K271" s="130">
        <v>55</v>
      </c>
    </row>
    <row r="272" spans="1:11" ht="19.5" customHeight="1" thickBot="1">
      <c r="A272" s="965"/>
      <c r="B272" s="111" t="s">
        <v>530</v>
      </c>
      <c r="C272" s="128">
        <v>1</v>
      </c>
      <c r="D272" s="129" t="s">
        <v>210</v>
      </c>
      <c r="E272" s="130">
        <v>30</v>
      </c>
      <c r="F272" s="128">
        <v>1</v>
      </c>
      <c r="G272" s="129" t="s">
        <v>210</v>
      </c>
      <c r="H272" s="130">
        <v>35</v>
      </c>
      <c r="I272" s="128">
        <v>1</v>
      </c>
      <c r="J272" s="129" t="s">
        <v>210</v>
      </c>
      <c r="K272" s="130">
        <v>40</v>
      </c>
    </row>
    <row r="273" spans="1:11" ht="19.5" customHeight="1" hidden="1">
      <c r="A273" s="965"/>
      <c r="B273" s="108"/>
      <c r="C273" s="128"/>
      <c r="D273" s="129"/>
      <c r="E273" s="130"/>
      <c r="F273" s="128"/>
      <c r="G273" s="129"/>
      <c r="H273" s="130"/>
      <c r="I273" s="128"/>
      <c r="J273" s="129"/>
      <c r="K273" s="130"/>
    </row>
    <row r="274" spans="1:11" ht="19.5" customHeight="1" hidden="1" thickBot="1">
      <c r="A274" s="965"/>
      <c r="B274" s="109"/>
      <c r="C274" s="104"/>
      <c r="D274" s="105"/>
      <c r="E274" s="106"/>
      <c r="F274" s="103"/>
      <c r="G274" s="101"/>
      <c r="H274" s="102"/>
      <c r="I274" s="103"/>
      <c r="J274" s="101"/>
      <c r="K274" s="102"/>
    </row>
    <row r="275" spans="1:11" ht="19.5" customHeight="1" thickBot="1">
      <c r="A275" s="966"/>
      <c r="B275" s="84" t="s">
        <v>201</v>
      </c>
      <c r="C275" s="112">
        <f>SUM(C269:C274)</f>
        <v>8</v>
      </c>
      <c r="D275" s="113"/>
      <c r="E275" s="122">
        <f>SUM(E269:E274)</f>
        <v>325</v>
      </c>
      <c r="F275" s="112">
        <f>SUM(F269:F274)</f>
        <v>8</v>
      </c>
      <c r="G275" s="113"/>
      <c r="H275" s="122">
        <f>SUM(H269:H274)</f>
        <v>385</v>
      </c>
      <c r="I275" s="112">
        <f>SUM(I269:I274)</f>
        <v>8</v>
      </c>
      <c r="J275" s="113"/>
      <c r="K275" s="122">
        <f>SUM(K269:K274)</f>
        <v>445</v>
      </c>
    </row>
    <row r="276" spans="1:11" ht="19.5" customHeight="1">
      <c r="A276" s="30"/>
      <c r="B276" s="31"/>
      <c r="C276" s="32"/>
      <c r="D276" s="32"/>
      <c r="E276" s="32"/>
      <c r="F276" s="32"/>
      <c r="G276" s="32"/>
      <c r="H276" s="32"/>
      <c r="I276" s="32"/>
      <c r="J276" s="32"/>
      <c r="K276" s="33"/>
    </row>
    <row r="277" spans="1:11" ht="19.5" customHeight="1" hidden="1">
      <c r="A277" s="964" t="s">
        <v>275</v>
      </c>
      <c r="B277" s="107"/>
      <c r="C277" s="100"/>
      <c r="D277" s="98"/>
      <c r="E277" s="99"/>
      <c r="F277" s="100"/>
      <c r="G277" s="98"/>
      <c r="H277" s="99"/>
      <c r="I277" s="100"/>
      <c r="J277" s="98"/>
      <c r="K277" s="99"/>
    </row>
    <row r="278" spans="1:11" ht="19.5" customHeight="1" hidden="1">
      <c r="A278" s="965"/>
      <c r="B278" s="111"/>
      <c r="C278" s="128"/>
      <c r="D278" s="129"/>
      <c r="E278" s="130"/>
      <c r="F278" s="128"/>
      <c r="G278" s="129"/>
      <c r="H278" s="130"/>
      <c r="I278" s="128"/>
      <c r="J278" s="129"/>
      <c r="K278" s="130"/>
    </row>
    <row r="279" spans="1:11" ht="19.5" customHeight="1" hidden="1">
      <c r="A279" s="965"/>
      <c r="B279" s="111"/>
      <c r="C279" s="128"/>
      <c r="D279" s="129"/>
      <c r="E279" s="130"/>
      <c r="F279" s="128"/>
      <c r="G279" s="129"/>
      <c r="H279" s="130"/>
      <c r="I279" s="128"/>
      <c r="J279" s="129"/>
      <c r="K279" s="130"/>
    </row>
    <row r="280" spans="1:11" ht="19.5" customHeight="1" hidden="1">
      <c r="A280" s="965"/>
      <c r="B280" s="111"/>
      <c r="C280" s="128"/>
      <c r="D280" s="129"/>
      <c r="E280" s="130"/>
      <c r="F280" s="128"/>
      <c r="G280" s="129"/>
      <c r="H280" s="130"/>
      <c r="I280" s="128"/>
      <c r="J280" s="129"/>
      <c r="K280" s="130"/>
    </row>
    <row r="281" spans="1:11" ht="19.5" customHeight="1" hidden="1">
      <c r="A281" s="965"/>
      <c r="B281" s="111"/>
      <c r="C281" s="103"/>
      <c r="D281" s="101"/>
      <c r="E281" s="102"/>
      <c r="F281" s="103"/>
      <c r="G281" s="101"/>
      <c r="H281" s="102"/>
      <c r="I281" s="103"/>
      <c r="J281" s="101"/>
      <c r="K281" s="102"/>
    </row>
    <row r="282" spans="1:11" ht="19.5" customHeight="1" hidden="1" thickBot="1">
      <c r="A282" s="965"/>
      <c r="B282" s="109"/>
      <c r="C282" s="104"/>
      <c r="D282" s="105"/>
      <c r="E282" s="106"/>
      <c r="F282" s="103"/>
      <c r="G282" s="101"/>
      <c r="H282" s="102"/>
      <c r="I282" s="103"/>
      <c r="J282" s="101"/>
      <c r="K282" s="102"/>
    </row>
    <row r="283" spans="1:11" ht="30.75" customHeight="1" hidden="1" thickBot="1">
      <c r="A283" s="966"/>
      <c r="B283" s="84" t="s">
        <v>201</v>
      </c>
      <c r="C283" s="112">
        <f>SUM(C277:C282)</f>
        <v>0</v>
      </c>
      <c r="D283" s="113"/>
      <c r="E283" s="122">
        <f>SUM(E277:E282)</f>
        <v>0</v>
      </c>
      <c r="F283" s="112">
        <f>SUM(F277:F282)</f>
        <v>0</v>
      </c>
      <c r="G283" s="113"/>
      <c r="H283" s="122">
        <f>SUM(H277:H282)</f>
        <v>0</v>
      </c>
      <c r="I283" s="112">
        <f>SUM(I277:I282)</f>
        <v>0</v>
      </c>
      <c r="J283" s="113"/>
      <c r="K283" s="122">
        <f>SUM(K277:K282)</f>
        <v>0</v>
      </c>
    </row>
    <row r="284" spans="1:11" ht="19.5" customHeight="1" hidden="1">
      <c r="A284" s="30"/>
      <c r="B284" s="31"/>
      <c r="C284" s="32"/>
      <c r="D284" s="32"/>
      <c r="E284" s="32"/>
      <c r="F284" s="32"/>
      <c r="G284" s="32"/>
      <c r="H284" s="32"/>
      <c r="I284" s="32"/>
      <c r="J284" s="32"/>
      <c r="K284" s="33"/>
    </row>
    <row r="285" spans="1:11" ht="19.5" customHeight="1" hidden="1">
      <c r="A285" s="964" t="s">
        <v>276</v>
      </c>
      <c r="B285" s="107"/>
      <c r="C285" s="100"/>
      <c r="D285" s="98"/>
      <c r="E285" s="99"/>
      <c r="F285" s="100"/>
      <c r="G285" s="98"/>
      <c r="H285" s="99"/>
      <c r="I285" s="100"/>
      <c r="J285" s="98"/>
      <c r="K285" s="99"/>
    </row>
    <row r="286" spans="1:11" ht="19.5" customHeight="1" hidden="1">
      <c r="A286" s="965"/>
      <c r="B286" s="111"/>
      <c r="C286" s="128"/>
      <c r="D286" s="129"/>
      <c r="E286" s="130"/>
      <c r="F286" s="128"/>
      <c r="G286" s="129"/>
      <c r="H286" s="130"/>
      <c r="I286" s="128"/>
      <c r="J286" s="129"/>
      <c r="K286" s="130"/>
    </row>
    <row r="287" spans="1:11" ht="19.5" customHeight="1" hidden="1">
      <c r="A287" s="965"/>
      <c r="B287" s="111"/>
      <c r="C287" s="128"/>
      <c r="D287" s="129"/>
      <c r="E287" s="130"/>
      <c r="F287" s="128"/>
      <c r="G287" s="129"/>
      <c r="H287" s="130"/>
      <c r="I287" s="128"/>
      <c r="J287" s="129"/>
      <c r="K287" s="130"/>
    </row>
    <row r="288" spans="1:11" ht="19.5" customHeight="1" hidden="1">
      <c r="A288" s="965"/>
      <c r="B288" s="111"/>
      <c r="C288" s="128"/>
      <c r="D288" s="129"/>
      <c r="E288" s="130"/>
      <c r="F288" s="128"/>
      <c r="G288" s="129"/>
      <c r="H288" s="130"/>
      <c r="I288" s="128"/>
      <c r="J288" s="129"/>
      <c r="K288" s="130"/>
    </row>
    <row r="289" spans="1:11" ht="19.5" customHeight="1" hidden="1">
      <c r="A289" s="965"/>
      <c r="B289" s="111"/>
      <c r="C289" s="103"/>
      <c r="D289" s="101"/>
      <c r="E289" s="102"/>
      <c r="F289" s="103"/>
      <c r="G289" s="101"/>
      <c r="H289" s="102"/>
      <c r="I289" s="103"/>
      <c r="J289" s="101"/>
      <c r="K289" s="102"/>
    </row>
    <row r="290" spans="1:11" ht="19.5" customHeight="1" hidden="1" thickBot="1">
      <c r="A290" s="965"/>
      <c r="B290" s="109"/>
      <c r="C290" s="104"/>
      <c r="D290" s="105"/>
      <c r="E290" s="106"/>
      <c r="F290" s="103"/>
      <c r="G290" s="101"/>
      <c r="H290" s="102"/>
      <c r="I290" s="103"/>
      <c r="J290" s="101"/>
      <c r="K290" s="102"/>
    </row>
    <row r="291" spans="1:11" ht="25.5" customHeight="1" hidden="1" thickBot="1">
      <c r="A291" s="966"/>
      <c r="B291" s="84" t="s">
        <v>201</v>
      </c>
      <c r="C291" s="112">
        <f>SUM(C285:C290)</f>
        <v>0</v>
      </c>
      <c r="D291" s="113"/>
      <c r="E291" s="122">
        <f>SUM(E285:E290)</f>
        <v>0</v>
      </c>
      <c r="F291" s="112">
        <f>SUM(F285:F290)</f>
        <v>0</v>
      </c>
      <c r="G291" s="113"/>
      <c r="H291" s="122">
        <f>SUM(H285:H290)</f>
        <v>0</v>
      </c>
      <c r="I291" s="112">
        <f>SUM(I285:I290)</f>
        <v>0</v>
      </c>
      <c r="J291" s="113"/>
      <c r="K291" s="122">
        <f>SUM(K285:K290)</f>
        <v>0</v>
      </c>
    </row>
    <row r="292" spans="1:11" ht="19.5" customHeight="1" thickBot="1">
      <c r="A292" s="30"/>
      <c r="B292" s="31"/>
      <c r="C292" s="32"/>
      <c r="D292" s="32"/>
      <c r="E292" s="32"/>
      <c r="F292" s="32"/>
      <c r="G292" s="32"/>
      <c r="H292" s="32"/>
      <c r="I292" s="32"/>
      <c r="J292" s="32"/>
      <c r="K292" s="33"/>
    </row>
    <row r="293" spans="1:11" ht="19.5" customHeight="1">
      <c r="A293" s="964" t="s">
        <v>277</v>
      </c>
      <c r="B293" s="107" t="s">
        <v>182</v>
      </c>
      <c r="C293" s="100">
        <v>1</v>
      </c>
      <c r="D293" s="98" t="s">
        <v>210</v>
      </c>
      <c r="E293" s="99">
        <v>12</v>
      </c>
      <c r="F293" s="100">
        <v>1</v>
      </c>
      <c r="G293" s="98" t="s">
        <v>210</v>
      </c>
      <c r="H293" s="99">
        <v>15</v>
      </c>
      <c r="I293" s="100">
        <v>1</v>
      </c>
      <c r="J293" s="98" t="s">
        <v>210</v>
      </c>
      <c r="K293" s="99">
        <v>18</v>
      </c>
    </row>
    <row r="294" spans="1:11" ht="19.5" customHeight="1">
      <c r="A294" s="965"/>
      <c r="B294" s="111" t="s">
        <v>183</v>
      </c>
      <c r="C294" s="103">
        <v>1</v>
      </c>
      <c r="D294" s="129" t="s">
        <v>210</v>
      </c>
      <c r="E294" s="102">
        <v>150</v>
      </c>
      <c r="F294" s="103">
        <v>1</v>
      </c>
      <c r="G294" s="129" t="s">
        <v>210</v>
      </c>
      <c r="H294" s="102">
        <v>180</v>
      </c>
      <c r="I294" s="103">
        <v>1</v>
      </c>
      <c r="J294" s="129" t="s">
        <v>210</v>
      </c>
      <c r="K294" s="102">
        <v>200</v>
      </c>
    </row>
    <row r="295" spans="1:11" ht="19.5" customHeight="1">
      <c r="A295" s="965"/>
      <c r="B295" s="108" t="s">
        <v>184</v>
      </c>
      <c r="C295" s="104">
        <v>1</v>
      </c>
      <c r="D295" s="129" t="s">
        <v>210</v>
      </c>
      <c r="E295" s="106">
        <v>30</v>
      </c>
      <c r="F295" s="103">
        <v>1</v>
      </c>
      <c r="G295" s="129" t="s">
        <v>210</v>
      </c>
      <c r="H295" s="102">
        <v>35</v>
      </c>
      <c r="I295" s="103">
        <v>1</v>
      </c>
      <c r="J295" s="129" t="s">
        <v>210</v>
      </c>
      <c r="K295" s="102">
        <v>40</v>
      </c>
    </row>
    <row r="296" spans="1:11" ht="19.5" customHeight="1">
      <c r="A296" s="965"/>
      <c r="B296" s="111" t="s">
        <v>497</v>
      </c>
      <c r="C296" s="103">
        <v>1</v>
      </c>
      <c r="D296" s="101" t="s">
        <v>210</v>
      </c>
      <c r="E296" s="102">
        <v>60</v>
      </c>
      <c r="F296" s="103">
        <v>1</v>
      </c>
      <c r="G296" s="101" t="s">
        <v>210</v>
      </c>
      <c r="H296" s="102">
        <v>65</v>
      </c>
      <c r="I296" s="103">
        <v>1</v>
      </c>
      <c r="J296" s="101" t="s">
        <v>210</v>
      </c>
      <c r="K296" s="102">
        <v>70</v>
      </c>
    </row>
    <row r="297" spans="1:11" ht="19.5" customHeight="1" thickBot="1">
      <c r="A297" s="965"/>
      <c r="B297" s="108"/>
      <c r="C297" s="104"/>
      <c r="D297" s="101"/>
      <c r="E297" s="106"/>
      <c r="F297" s="103"/>
      <c r="G297" s="101"/>
      <c r="H297" s="102"/>
      <c r="I297" s="103"/>
      <c r="J297" s="101"/>
      <c r="K297" s="102"/>
    </row>
    <row r="298" spans="1:11" ht="19.5" customHeight="1" thickBot="1">
      <c r="A298" s="966"/>
      <c r="B298" s="84" t="s">
        <v>201</v>
      </c>
      <c r="C298" s="112">
        <f>SUM(C293:C297)</f>
        <v>4</v>
      </c>
      <c r="D298" s="113"/>
      <c r="E298" s="122">
        <f>SUM(E293:E297)</f>
        <v>252</v>
      </c>
      <c r="F298" s="112">
        <f>SUM(F293:F297)</f>
        <v>4</v>
      </c>
      <c r="G298" s="113"/>
      <c r="H298" s="122">
        <f>SUM(H293:H297)</f>
        <v>295</v>
      </c>
      <c r="I298" s="112">
        <f>SUM(I293:I297)</f>
        <v>4</v>
      </c>
      <c r="J298" s="113"/>
      <c r="K298" s="122">
        <f>SUM(K293:K297)</f>
        <v>328</v>
      </c>
    </row>
    <row r="299" spans="1:11" ht="19.5" customHeight="1" hidden="1">
      <c r="A299" s="30"/>
      <c r="B299" s="31"/>
      <c r="C299" s="32"/>
      <c r="D299" s="32"/>
      <c r="E299" s="32"/>
      <c r="F299" s="32"/>
      <c r="G299" s="32"/>
      <c r="H299" s="32"/>
      <c r="I299" s="32"/>
      <c r="J299" s="32"/>
      <c r="K299" s="33"/>
    </row>
    <row r="300" spans="1:11" ht="19.5" customHeight="1" hidden="1">
      <c r="A300" s="964" t="s">
        <v>278</v>
      </c>
      <c r="B300" s="107"/>
      <c r="C300" s="100"/>
      <c r="D300" s="98"/>
      <c r="E300" s="99"/>
      <c r="F300" s="100"/>
      <c r="G300" s="98"/>
      <c r="H300" s="99"/>
      <c r="I300" s="100"/>
      <c r="J300" s="98"/>
      <c r="K300" s="99"/>
    </row>
    <row r="301" spans="1:11" ht="19.5" customHeight="1" hidden="1">
      <c r="A301" s="965"/>
      <c r="B301" s="111"/>
      <c r="C301" s="128"/>
      <c r="D301" s="129"/>
      <c r="E301" s="130"/>
      <c r="F301" s="128"/>
      <c r="G301" s="129"/>
      <c r="H301" s="130"/>
      <c r="I301" s="128"/>
      <c r="J301" s="129"/>
      <c r="K301" s="130"/>
    </row>
    <row r="302" spans="1:11" ht="19.5" customHeight="1" hidden="1">
      <c r="A302" s="965"/>
      <c r="B302" s="111"/>
      <c r="C302" s="128"/>
      <c r="D302" s="129"/>
      <c r="E302" s="130"/>
      <c r="F302" s="128"/>
      <c r="G302" s="129"/>
      <c r="H302" s="130"/>
      <c r="I302" s="128"/>
      <c r="J302" s="129"/>
      <c r="K302" s="130"/>
    </row>
    <row r="303" spans="1:11" ht="19.5" customHeight="1" hidden="1">
      <c r="A303" s="965"/>
      <c r="B303" s="111"/>
      <c r="C303" s="103"/>
      <c r="D303" s="101"/>
      <c r="E303" s="102"/>
      <c r="F303" s="103"/>
      <c r="G303" s="101"/>
      <c r="H303" s="102"/>
      <c r="I303" s="103"/>
      <c r="J303" s="101"/>
      <c r="K303" s="102"/>
    </row>
    <row r="304" spans="1:11" ht="19.5" customHeight="1" hidden="1" thickBot="1">
      <c r="A304" s="965"/>
      <c r="B304" s="109"/>
      <c r="C304" s="104"/>
      <c r="D304" s="105"/>
      <c r="E304" s="106"/>
      <c r="F304" s="103"/>
      <c r="G304" s="101"/>
      <c r="H304" s="102"/>
      <c r="I304" s="103"/>
      <c r="J304" s="101"/>
      <c r="K304" s="102"/>
    </row>
    <row r="305" spans="1:11" ht="19.5" customHeight="1" hidden="1" thickBot="1">
      <c r="A305" s="966"/>
      <c r="B305" s="84" t="s">
        <v>201</v>
      </c>
      <c r="C305" s="112">
        <f>SUM(C300:C304)</f>
        <v>0</v>
      </c>
      <c r="D305" s="113"/>
      <c r="E305" s="122">
        <f>SUM(E300:E304)</f>
        <v>0</v>
      </c>
      <c r="F305" s="112">
        <f>SUM(F300:F304)</f>
        <v>0</v>
      </c>
      <c r="G305" s="113"/>
      <c r="H305" s="122">
        <f>SUM(H300:H304)</f>
        <v>0</v>
      </c>
      <c r="I305" s="112">
        <f>SUM(I300:I304)</f>
        <v>0</v>
      </c>
      <c r="J305" s="113"/>
      <c r="K305" s="122">
        <f>SUM(K300:K304)</f>
        <v>0</v>
      </c>
    </row>
    <row r="306" spans="1:11" ht="19.5" customHeight="1" hidden="1" thickBot="1">
      <c r="A306" s="30"/>
      <c r="B306" s="31"/>
      <c r="C306" s="32"/>
      <c r="D306" s="32"/>
      <c r="E306" s="32"/>
      <c r="F306" s="32"/>
      <c r="G306" s="32"/>
      <c r="H306" s="32"/>
      <c r="I306" s="32"/>
      <c r="J306" s="32"/>
      <c r="K306" s="33"/>
    </row>
    <row r="307" spans="1:11" ht="19.5" customHeight="1" hidden="1">
      <c r="A307" s="964" t="s">
        <v>279</v>
      </c>
      <c r="B307" s="107"/>
      <c r="C307" s="100"/>
      <c r="D307" s="98"/>
      <c r="E307" s="99"/>
      <c r="F307" s="100"/>
      <c r="G307" s="98"/>
      <c r="H307" s="99"/>
      <c r="I307" s="100"/>
      <c r="J307" s="98"/>
      <c r="K307" s="99"/>
    </row>
    <row r="308" spans="1:11" ht="19.5" customHeight="1" hidden="1">
      <c r="A308" s="965"/>
      <c r="B308" s="111"/>
      <c r="C308" s="128"/>
      <c r="D308" s="129"/>
      <c r="E308" s="130"/>
      <c r="F308" s="128"/>
      <c r="G308" s="129"/>
      <c r="H308" s="130"/>
      <c r="I308" s="128"/>
      <c r="J308" s="129"/>
      <c r="K308" s="130"/>
    </row>
    <row r="309" spans="1:11" ht="19.5" customHeight="1" hidden="1">
      <c r="A309" s="965"/>
      <c r="B309" s="111"/>
      <c r="C309" s="128"/>
      <c r="D309" s="129"/>
      <c r="E309" s="130"/>
      <c r="F309" s="128"/>
      <c r="G309" s="129"/>
      <c r="H309" s="130"/>
      <c r="I309" s="128"/>
      <c r="J309" s="129"/>
      <c r="K309" s="130"/>
    </row>
    <row r="310" spans="1:11" ht="19.5" customHeight="1" hidden="1">
      <c r="A310" s="965"/>
      <c r="B310" s="108"/>
      <c r="C310" s="103"/>
      <c r="D310" s="101"/>
      <c r="E310" s="102"/>
      <c r="F310" s="103"/>
      <c r="G310" s="101"/>
      <c r="H310" s="102"/>
      <c r="I310" s="103"/>
      <c r="J310" s="101"/>
      <c r="K310" s="102"/>
    </row>
    <row r="311" spans="1:11" ht="19.5" customHeight="1" hidden="1" thickBot="1">
      <c r="A311" s="965"/>
      <c r="B311" s="109"/>
      <c r="C311" s="104"/>
      <c r="D311" s="105"/>
      <c r="E311" s="106"/>
      <c r="F311" s="103"/>
      <c r="G311" s="101"/>
      <c r="H311" s="102"/>
      <c r="I311" s="103"/>
      <c r="J311" s="101"/>
      <c r="K311" s="102"/>
    </row>
    <row r="312" spans="1:11" ht="19.5" customHeight="1" hidden="1" thickBot="1">
      <c r="A312" s="966"/>
      <c r="B312" s="84" t="s">
        <v>201</v>
      </c>
      <c r="C312" s="112">
        <f>SUM(C307:C311)</f>
        <v>0</v>
      </c>
      <c r="D312" s="113"/>
      <c r="E312" s="122">
        <f>SUM(E307:E311)</f>
        <v>0</v>
      </c>
      <c r="F312" s="112">
        <f>SUM(F307:F311)</f>
        <v>0</v>
      </c>
      <c r="G312" s="113"/>
      <c r="H312" s="122">
        <f>SUM(H307:H311)</f>
        <v>0</v>
      </c>
      <c r="I312" s="112">
        <f>SUM(I307:I311)</f>
        <v>0</v>
      </c>
      <c r="J312" s="113"/>
      <c r="K312" s="122">
        <f>SUM(K307:K311)</f>
        <v>0</v>
      </c>
    </row>
    <row r="313" spans="1:11" ht="19.5" customHeight="1" thickBot="1">
      <c r="A313" s="30"/>
      <c r="B313" s="31"/>
      <c r="C313" s="32"/>
      <c r="D313" s="32"/>
      <c r="E313" s="32"/>
      <c r="F313" s="32"/>
      <c r="G313" s="32"/>
      <c r="H313" s="32"/>
      <c r="I313" s="32"/>
      <c r="J313" s="32"/>
      <c r="K313" s="33"/>
    </row>
    <row r="314" spans="1:11" ht="19.5" customHeight="1" thickBot="1">
      <c r="A314" s="986" t="s">
        <v>113</v>
      </c>
      <c r="B314" s="990"/>
      <c r="C314" s="114">
        <f>C275+C283+C291+C298+C305+C312</f>
        <v>12</v>
      </c>
      <c r="D314" s="115"/>
      <c r="E314" s="121">
        <f>E275+E283+E291+E298+E305+E312</f>
        <v>577</v>
      </c>
      <c r="F314" s="114">
        <f>F275+F283+F291+F298+F305+F312</f>
        <v>12</v>
      </c>
      <c r="G314" s="115"/>
      <c r="H314" s="121">
        <f>H275+H283+H291+H298+H305+H312</f>
        <v>680</v>
      </c>
      <c r="I314" s="114">
        <f>I275+I283+I291+I298+I305+I312</f>
        <v>12</v>
      </c>
      <c r="J314" s="115"/>
      <c r="K314" s="121">
        <f>K275+K283+K291+K298+K305+K312</f>
        <v>773</v>
      </c>
    </row>
    <row r="315" spans="1:11" ht="19.5" customHeight="1" thickBot="1">
      <c r="A315" s="30"/>
      <c r="B315" s="31"/>
      <c r="C315" s="32"/>
      <c r="D315" s="32"/>
      <c r="E315" s="32"/>
      <c r="F315" s="32"/>
      <c r="G315" s="32"/>
      <c r="H315" s="32"/>
      <c r="I315" s="32"/>
      <c r="J315" s="32"/>
      <c r="K315" s="33"/>
    </row>
    <row r="316" spans="1:11" ht="19.5" customHeight="1" thickBot="1">
      <c r="A316" s="987" t="s">
        <v>109</v>
      </c>
      <c r="B316" s="988"/>
      <c r="C316" s="988"/>
      <c r="D316" s="988"/>
      <c r="E316" s="988"/>
      <c r="F316" s="988"/>
      <c r="G316" s="988"/>
      <c r="H316" s="988"/>
      <c r="I316" s="988"/>
      <c r="J316" s="988"/>
      <c r="K316" s="989"/>
    </row>
    <row r="317" spans="1:11" ht="30.75" customHeight="1">
      <c r="A317" s="964" t="s">
        <v>280</v>
      </c>
      <c r="B317" s="107" t="s">
        <v>81</v>
      </c>
      <c r="C317" s="100">
        <v>5</v>
      </c>
      <c r="D317" s="98" t="s">
        <v>210</v>
      </c>
      <c r="E317" s="99">
        <v>80</v>
      </c>
      <c r="F317" s="100">
        <v>2</v>
      </c>
      <c r="G317" s="98" t="s">
        <v>210</v>
      </c>
      <c r="H317" s="99">
        <v>100</v>
      </c>
      <c r="I317" s="100">
        <v>2</v>
      </c>
      <c r="J317" s="98" t="s">
        <v>210</v>
      </c>
      <c r="K317" s="99">
        <v>120</v>
      </c>
    </row>
    <row r="318" spans="1:11" ht="30.75" customHeight="1">
      <c r="A318" s="965"/>
      <c r="B318" s="111" t="s">
        <v>179</v>
      </c>
      <c r="C318" s="103">
        <v>5</v>
      </c>
      <c r="D318" s="101" t="s">
        <v>210</v>
      </c>
      <c r="E318" s="102">
        <v>50</v>
      </c>
      <c r="F318" s="103">
        <v>2</v>
      </c>
      <c r="G318" s="101" t="s">
        <v>210</v>
      </c>
      <c r="H318" s="102">
        <v>55</v>
      </c>
      <c r="I318" s="103">
        <v>2</v>
      </c>
      <c r="J318" s="101" t="s">
        <v>210</v>
      </c>
      <c r="K318" s="102">
        <v>60</v>
      </c>
    </row>
    <row r="319" spans="1:11" ht="19.5" customHeight="1" thickBot="1">
      <c r="A319" s="965"/>
      <c r="B319" s="108"/>
      <c r="C319" s="103"/>
      <c r="D319" s="101"/>
      <c r="E319" s="102"/>
      <c r="F319" s="103"/>
      <c r="G319" s="101"/>
      <c r="H319" s="102"/>
      <c r="I319" s="103"/>
      <c r="J319" s="101"/>
      <c r="K319" s="102"/>
    </row>
    <row r="320" spans="1:11" ht="19.5" customHeight="1" hidden="1">
      <c r="A320" s="965"/>
      <c r="B320" s="108"/>
      <c r="C320" s="103"/>
      <c r="D320" s="101"/>
      <c r="E320" s="102"/>
      <c r="F320" s="103"/>
      <c r="G320" s="101"/>
      <c r="H320" s="102"/>
      <c r="I320" s="103"/>
      <c r="J320" s="101"/>
      <c r="K320" s="102"/>
    </row>
    <row r="321" spans="1:11" ht="19.5" customHeight="1" hidden="1" thickBot="1">
      <c r="A321" s="965"/>
      <c r="B321" s="109"/>
      <c r="C321" s="104"/>
      <c r="D321" s="105"/>
      <c r="E321" s="106"/>
      <c r="F321" s="103"/>
      <c r="G321" s="101"/>
      <c r="H321" s="102"/>
      <c r="I321" s="103"/>
      <c r="J321" s="101"/>
      <c r="K321" s="102"/>
    </row>
    <row r="322" spans="1:11" ht="19.5" customHeight="1" thickBot="1">
      <c r="A322" s="966"/>
      <c r="B322" s="84" t="s">
        <v>201</v>
      </c>
      <c r="C322" s="112">
        <f>SUM(C317:C321)</f>
        <v>10</v>
      </c>
      <c r="D322" s="113"/>
      <c r="E322" s="122">
        <f>SUM(E317:E321)</f>
        <v>130</v>
      </c>
      <c r="F322" s="112">
        <f>SUM(F317:F321)</f>
        <v>4</v>
      </c>
      <c r="G322" s="113"/>
      <c r="H322" s="122">
        <f>SUM(H317:H321)</f>
        <v>155</v>
      </c>
      <c r="I322" s="112">
        <f>SUM(I317:I321)</f>
        <v>4</v>
      </c>
      <c r="J322" s="113"/>
      <c r="K322" s="122">
        <f>SUM(K317:K321)</f>
        <v>180</v>
      </c>
    </row>
    <row r="323" spans="1:11" ht="19.5" customHeight="1" thickBot="1">
      <c r="A323" s="30"/>
      <c r="B323" s="31"/>
      <c r="C323" s="32"/>
      <c r="D323" s="32"/>
      <c r="E323" s="32"/>
      <c r="F323" s="32"/>
      <c r="G323" s="32"/>
      <c r="H323" s="32"/>
      <c r="I323" s="32"/>
      <c r="J323" s="32"/>
      <c r="K323" s="33"/>
    </row>
    <row r="324" spans="1:11" ht="19.5" customHeight="1" hidden="1">
      <c r="A324" s="964" t="s">
        <v>281</v>
      </c>
      <c r="B324" s="107"/>
      <c r="C324" s="100"/>
      <c r="D324" s="98"/>
      <c r="E324" s="99"/>
      <c r="F324" s="100"/>
      <c r="G324" s="98"/>
      <c r="H324" s="99"/>
      <c r="I324" s="100"/>
      <c r="J324" s="98"/>
      <c r="K324" s="99"/>
    </row>
    <row r="325" spans="1:11" ht="19.5" customHeight="1" hidden="1">
      <c r="A325" s="965"/>
      <c r="B325" s="111"/>
      <c r="C325" s="103"/>
      <c r="D325" s="101"/>
      <c r="E325" s="102"/>
      <c r="F325" s="103"/>
      <c r="G325" s="101"/>
      <c r="H325" s="102"/>
      <c r="I325" s="103"/>
      <c r="J325" s="101"/>
      <c r="K325" s="102"/>
    </row>
    <row r="326" spans="1:11" ht="19.5" customHeight="1" hidden="1">
      <c r="A326" s="965"/>
      <c r="B326" s="108"/>
      <c r="C326" s="103"/>
      <c r="D326" s="101"/>
      <c r="E326" s="102"/>
      <c r="F326" s="103"/>
      <c r="G326" s="101"/>
      <c r="H326" s="102"/>
      <c r="I326" s="103"/>
      <c r="J326" s="101"/>
      <c r="K326" s="102"/>
    </row>
    <row r="327" spans="1:11" ht="19.5" customHeight="1" hidden="1">
      <c r="A327" s="965"/>
      <c r="B327" s="108"/>
      <c r="C327" s="103"/>
      <c r="D327" s="101"/>
      <c r="E327" s="102"/>
      <c r="F327" s="103"/>
      <c r="G327" s="101"/>
      <c r="H327" s="102"/>
      <c r="I327" s="103"/>
      <c r="J327" s="101"/>
      <c r="K327" s="102"/>
    </row>
    <row r="328" spans="1:11" ht="19.5" customHeight="1" hidden="1" thickBot="1">
      <c r="A328" s="965"/>
      <c r="B328" s="109"/>
      <c r="C328" s="104"/>
      <c r="D328" s="105"/>
      <c r="E328" s="106"/>
      <c r="F328" s="103"/>
      <c r="G328" s="101"/>
      <c r="H328" s="102"/>
      <c r="I328" s="103"/>
      <c r="J328" s="101"/>
      <c r="K328" s="102"/>
    </row>
    <row r="329" spans="1:11" ht="19.5" customHeight="1" thickBot="1">
      <c r="A329" s="966"/>
      <c r="B329" s="84" t="s">
        <v>201</v>
      </c>
      <c r="C329" s="112">
        <f>SUM(C324:C328)</f>
        <v>0</v>
      </c>
      <c r="D329" s="113"/>
      <c r="E329" s="122">
        <f>SUM(E324:E328)</f>
        <v>0</v>
      </c>
      <c r="F329" s="112">
        <f>SUM(F324:F328)</f>
        <v>0</v>
      </c>
      <c r="G329" s="113"/>
      <c r="H329" s="122">
        <f>SUM(H324:H328)</f>
        <v>0</v>
      </c>
      <c r="I329" s="112">
        <f>SUM(I324:I328)</f>
        <v>0</v>
      </c>
      <c r="J329" s="113"/>
      <c r="K329" s="122">
        <f>SUM(K324:K328)</f>
        <v>0</v>
      </c>
    </row>
    <row r="330" spans="1:11" ht="19.5" customHeight="1" thickBot="1">
      <c r="A330" s="30"/>
      <c r="B330" s="31"/>
      <c r="C330" s="32"/>
      <c r="D330" s="32"/>
      <c r="E330" s="32"/>
      <c r="F330" s="32"/>
      <c r="G330" s="32"/>
      <c r="H330" s="32"/>
      <c r="I330" s="32"/>
      <c r="J330" s="32"/>
      <c r="K330" s="33"/>
    </row>
    <row r="331" spans="1:11" ht="19.5" customHeight="1" thickBot="1">
      <c r="A331" s="986" t="s">
        <v>110</v>
      </c>
      <c r="B331" s="990"/>
      <c r="C331" s="114">
        <f>C322+C329</f>
        <v>10</v>
      </c>
      <c r="D331" s="115"/>
      <c r="E331" s="121">
        <f>E322+E329</f>
        <v>130</v>
      </c>
      <c r="F331" s="114">
        <f>F322+F329</f>
        <v>4</v>
      </c>
      <c r="G331" s="115"/>
      <c r="H331" s="121">
        <f>H322+H329</f>
        <v>155</v>
      </c>
      <c r="I331" s="114">
        <f>I322+I329</f>
        <v>4</v>
      </c>
      <c r="J331" s="115"/>
      <c r="K331" s="121">
        <f>K322+K329</f>
        <v>180</v>
      </c>
    </row>
    <row r="332" spans="1:11" ht="19.5" customHeight="1" hidden="1" thickBot="1">
      <c r="A332" s="30"/>
      <c r="B332" s="31"/>
      <c r="C332" s="32"/>
      <c r="D332" s="32"/>
      <c r="E332" s="32"/>
      <c r="F332" s="32"/>
      <c r="G332" s="32"/>
      <c r="H332" s="32"/>
      <c r="I332" s="32"/>
      <c r="J332" s="32"/>
      <c r="K332" s="33"/>
    </row>
    <row r="333" spans="1:11" ht="19.5" customHeight="1" hidden="1">
      <c r="A333" s="957" t="s">
        <v>111</v>
      </c>
      <c r="B333" s="958"/>
      <c r="C333" s="958"/>
      <c r="D333" s="958"/>
      <c r="E333" s="958"/>
      <c r="F333" s="958"/>
      <c r="G333" s="958"/>
      <c r="H333" s="958"/>
      <c r="I333" s="958"/>
      <c r="J333" s="958"/>
      <c r="K333" s="959"/>
    </row>
    <row r="334" spans="1:11" ht="19.5" customHeight="1" hidden="1">
      <c r="A334" s="964" t="s">
        <v>282</v>
      </c>
      <c r="B334" s="107"/>
      <c r="C334" s="100"/>
      <c r="D334" s="98"/>
      <c r="E334" s="99"/>
      <c r="F334" s="100"/>
      <c r="G334" s="98"/>
      <c r="H334" s="99"/>
      <c r="I334" s="100"/>
      <c r="J334" s="98"/>
      <c r="K334" s="99"/>
    </row>
    <row r="335" spans="1:11" ht="19.5" customHeight="1" hidden="1">
      <c r="A335" s="965"/>
      <c r="B335" s="111"/>
      <c r="C335" s="103"/>
      <c r="D335" s="101"/>
      <c r="E335" s="102"/>
      <c r="F335" s="103"/>
      <c r="G335" s="101"/>
      <c r="H335" s="102"/>
      <c r="I335" s="103"/>
      <c r="J335" s="101"/>
      <c r="K335" s="102"/>
    </row>
    <row r="336" spans="1:11" ht="19.5" customHeight="1" hidden="1">
      <c r="A336" s="965"/>
      <c r="B336" s="108"/>
      <c r="C336" s="103"/>
      <c r="D336" s="101"/>
      <c r="E336" s="102"/>
      <c r="F336" s="103"/>
      <c r="G336" s="101"/>
      <c r="H336" s="102"/>
      <c r="I336" s="103"/>
      <c r="J336" s="101"/>
      <c r="K336" s="102"/>
    </row>
    <row r="337" spans="1:11" ht="19.5" customHeight="1" hidden="1">
      <c r="A337" s="965"/>
      <c r="B337" s="108"/>
      <c r="C337" s="103"/>
      <c r="D337" s="101"/>
      <c r="E337" s="102"/>
      <c r="F337" s="103"/>
      <c r="G337" s="101"/>
      <c r="H337" s="102"/>
      <c r="I337" s="103"/>
      <c r="J337" s="101"/>
      <c r="K337" s="102"/>
    </row>
    <row r="338" spans="1:11" ht="19.5" customHeight="1" hidden="1" thickBot="1">
      <c r="A338" s="965"/>
      <c r="B338" s="109"/>
      <c r="C338" s="104"/>
      <c r="D338" s="105"/>
      <c r="E338" s="106"/>
      <c r="F338" s="103"/>
      <c r="G338" s="101"/>
      <c r="H338" s="102"/>
      <c r="I338" s="103"/>
      <c r="J338" s="101"/>
      <c r="K338" s="102"/>
    </row>
    <row r="339" spans="1:11" ht="19.5" customHeight="1" hidden="1" thickBot="1">
      <c r="A339" s="966"/>
      <c r="B339" s="84" t="s">
        <v>201</v>
      </c>
      <c r="C339" s="112">
        <f>SUM(C334:C338)</f>
        <v>0</v>
      </c>
      <c r="D339" s="113"/>
      <c r="E339" s="122">
        <f>SUM(E334:E338)</f>
        <v>0</v>
      </c>
      <c r="F339" s="112">
        <f>SUM(F334:F338)</f>
        <v>0</v>
      </c>
      <c r="G339" s="113"/>
      <c r="H339" s="122">
        <f>SUM(H334:H338)</f>
        <v>0</v>
      </c>
      <c r="I339" s="112">
        <f>SUM(I334:I338)</f>
        <v>0</v>
      </c>
      <c r="J339" s="113"/>
      <c r="K339" s="122">
        <f>SUM(K334:K338)</f>
        <v>0</v>
      </c>
    </row>
    <row r="340" spans="1:11" ht="19.5" customHeight="1" hidden="1" thickBot="1">
      <c r="A340" s="30"/>
      <c r="B340" s="31"/>
      <c r="C340" s="32"/>
      <c r="D340" s="32"/>
      <c r="E340" s="32"/>
      <c r="F340" s="32"/>
      <c r="G340" s="32"/>
      <c r="H340" s="32"/>
      <c r="I340" s="32"/>
      <c r="J340" s="32"/>
      <c r="K340" s="33"/>
    </row>
    <row r="341" spans="1:11" ht="19.5" customHeight="1" hidden="1" thickBot="1">
      <c r="A341" s="986" t="s">
        <v>112</v>
      </c>
      <c r="B341" s="930"/>
      <c r="C341" s="114">
        <f>C339</f>
        <v>0</v>
      </c>
      <c r="D341" s="115"/>
      <c r="E341" s="121">
        <f>E339</f>
        <v>0</v>
      </c>
      <c r="F341" s="114">
        <f>F339</f>
        <v>0</v>
      </c>
      <c r="G341" s="115"/>
      <c r="H341" s="121">
        <f>H339</f>
        <v>0</v>
      </c>
      <c r="I341" s="114">
        <f>I339</f>
        <v>0</v>
      </c>
      <c r="J341" s="115"/>
      <c r="K341" s="121">
        <f>K339</f>
        <v>0</v>
      </c>
    </row>
    <row r="342" spans="1:11" ht="19.5" customHeight="1" thickBot="1">
      <c r="A342" s="30"/>
      <c r="B342" s="31"/>
      <c r="C342" s="32"/>
      <c r="D342" s="32"/>
      <c r="E342" s="32"/>
      <c r="F342" s="32"/>
      <c r="G342" s="32"/>
      <c r="H342" s="32"/>
      <c r="I342" s="32"/>
      <c r="J342" s="32"/>
      <c r="K342" s="33"/>
    </row>
    <row r="343" spans="1:11" ht="19.5" customHeight="1" thickBot="1">
      <c r="A343" s="992" t="s">
        <v>26</v>
      </c>
      <c r="B343" s="993"/>
      <c r="C343" s="125">
        <f>C221+C266+C314+C331+C341</f>
        <v>4372</v>
      </c>
      <c r="D343" s="126"/>
      <c r="E343" s="127">
        <f>E221+E266+E314+E331+E341</f>
        <v>9178</v>
      </c>
      <c r="F343" s="125">
        <f>F221+F266+F314+F331+F341</f>
        <v>4413</v>
      </c>
      <c r="G343" s="126"/>
      <c r="H343" s="127">
        <f>H221+H266+H314+H331+H341</f>
        <v>10014</v>
      </c>
      <c r="I343" s="125">
        <f>I221+I266+I314+I331+I341</f>
        <v>4463</v>
      </c>
      <c r="J343" s="126"/>
      <c r="K343" s="127">
        <f>K221+K266+K314+K331+K341</f>
        <v>11088</v>
      </c>
    </row>
    <row r="344" spans="1:11" ht="19.5" customHeight="1" thickBot="1">
      <c r="A344" s="30"/>
      <c r="B344" s="31"/>
      <c r="C344" s="32"/>
      <c r="D344" s="32"/>
      <c r="E344" s="32"/>
      <c r="F344" s="32"/>
      <c r="G344" s="32"/>
      <c r="H344" s="32"/>
      <c r="I344" s="32"/>
      <c r="J344" s="32"/>
      <c r="K344" s="33"/>
    </row>
    <row r="345" spans="1:11" ht="19.5" customHeight="1" thickBot="1">
      <c r="A345" s="954" t="s">
        <v>155</v>
      </c>
      <c r="B345" s="955"/>
      <c r="C345" s="955"/>
      <c r="D345" s="955"/>
      <c r="E345" s="955"/>
      <c r="F345" s="955"/>
      <c r="G345" s="955"/>
      <c r="H345" s="955"/>
      <c r="I345" s="955"/>
      <c r="J345" s="955"/>
      <c r="K345" s="956"/>
    </row>
    <row r="346" spans="1:11" ht="19.5" customHeight="1" thickBot="1">
      <c r="A346" s="994" t="s">
        <v>83</v>
      </c>
      <c r="B346" s="995"/>
      <c r="C346" s="996" t="s">
        <v>238</v>
      </c>
      <c r="D346" s="997"/>
      <c r="E346" s="998"/>
      <c r="F346" s="996" t="s">
        <v>492</v>
      </c>
      <c r="G346" s="997"/>
      <c r="H346" s="998"/>
      <c r="I346" s="996" t="s">
        <v>528</v>
      </c>
      <c r="J346" s="997"/>
      <c r="K346" s="998"/>
    </row>
    <row r="347" spans="1:11" ht="30.75" customHeight="1">
      <c r="A347" s="974" t="s">
        <v>208</v>
      </c>
      <c r="B347" s="94" t="s">
        <v>192</v>
      </c>
      <c r="C347" s="978" t="s">
        <v>60</v>
      </c>
      <c r="D347" s="979"/>
      <c r="E347" s="967" t="s">
        <v>61</v>
      </c>
      <c r="F347" s="978" t="s">
        <v>60</v>
      </c>
      <c r="G347" s="979"/>
      <c r="H347" s="967" t="s">
        <v>61</v>
      </c>
      <c r="I347" s="978" t="s">
        <v>60</v>
      </c>
      <c r="J347" s="979"/>
      <c r="K347" s="967" t="s">
        <v>61</v>
      </c>
    </row>
    <row r="348" spans="1:11" ht="27.75" customHeight="1" thickBot="1">
      <c r="A348" s="975"/>
      <c r="B348" s="110" t="s">
        <v>209</v>
      </c>
      <c r="C348" s="132" t="s">
        <v>62</v>
      </c>
      <c r="D348" s="133" t="s">
        <v>63</v>
      </c>
      <c r="E348" s="991"/>
      <c r="F348" s="132" t="s">
        <v>62</v>
      </c>
      <c r="G348" s="133" t="s">
        <v>63</v>
      </c>
      <c r="H348" s="991"/>
      <c r="I348" s="132" t="s">
        <v>62</v>
      </c>
      <c r="J348" s="133" t="s">
        <v>63</v>
      </c>
      <c r="K348" s="991"/>
    </row>
    <row r="349" spans="1:11" ht="30" customHeight="1">
      <c r="A349" s="57" t="s">
        <v>531</v>
      </c>
      <c r="B349" s="57" t="s">
        <v>532</v>
      </c>
      <c r="C349" s="100"/>
      <c r="D349" s="98"/>
      <c r="E349" s="99">
        <v>80</v>
      </c>
      <c r="F349" s="100"/>
      <c r="G349" s="98"/>
      <c r="H349" s="99">
        <v>80</v>
      </c>
      <c r="I349" s="100"/>
      <c r="J349" s="98"/>
      <c r="K349" s="99">
        <v>80</v>
      </c>
    </row>
    <row r="350" spans="1:11" ht="19.5" customHeight="1">
      <c r="A350" s="86"/>
      <c r="B350" s="86"/>
      <c r="C350" s="128"/>
      <c r="D350" s="129"/>
      <c r="E350" s="130"/>
      <c r="F350" s="128"/>
      <c r="G350" s="129"/>
      <c r="H350" s="130"/>
      <c r="I350" s="128"/>
      <c r="J350" s="129"/>
      <c r="K350" s="130"/>
    </row>
    <row r="351" spans="1:11" ht="19.5" customHeight="1">
      <c r="A351" s="86"/>
      <c r="B351" s="86"/>
      <c r="C351" s="128"/>
      <c r="D351" s="129"/>
      <c r="E351" s="130"/>
      <c r="F351" s="128"/>
      <c r="G351" s="129"/>
      <c r="H351" s="130"/>
      <c r="I351" s="128"/>
      <c r="J351" s="129"/>
      <c r="K351" s="130"/>
    </row>
    <row r="352" spans="1:11" ht="19.5" customHeight="1">
      <c r="A352" s="58"/>
      <c r="B352" s="58"/>
      <c r="C352" s="103"/>
      <c r="D352" s="129"/>
      <c r="E352" s="102"/>
      <c r="F352" s="103"/>
      <c r="G352" s="129"/>
      <c r="H352" s="102"/>
      <c r="I352" s="103"/>
      <c r="J352" s="129"/>
      <c r="K352" s="130"/>
    </row>
    <row r="353" spans="1:11" ht="19.5" customHeight="1" thickBot="1">
      <c r="A353" s="58"/>
      <c r="B353" s="58"/>
      <c r="C353" s="103"/>
      <c r="D353" s="101"/>
      <c r="E353" s="102"/>
      <c r="F353" s="103"/>
      <c r="G353" s="101"/>
      <c r="H353" s="102"/>
      <c r="I353" s="103"/>
      <c r="J353" s="101"/>
      <c r="K353" s="102"/>
    </row>
    <row r="354" spans="1:11" ht="19.5" customHeight="1" thickBot="1">
      <c r="A354" s="986" t="s">
        <v>26</v>
      </c>
      <c r="B354" s="990"/>
      <c r="C354" s="114">
        <f>SUM(C349:C353)</f>
        <v>0</v>
      </c>
      <c r="D354" s="115"/>
      <c r="E354" s="121">
        <f>SUM(E349:E353)</f>
        <v>80</v>
      </c>
      <c r="F354" s="114">
        <f>SUM(F349:F353)</f>
        <v>0</v>
      </c>
      <c r="G354" s="115"/>
      <c r="H354" s="121">
        <f>SUM(H349:H353)</f>
        <v>80</v>
      </c>
      <c r="I354" s="114">
        <f>SUM(I349:I353)</f>
        <v>0</v>
      </c>
      <c r="J354" s="115"/>
      <c r="K354" s="121">
        <f>SUM(K349:K353)</f>
        <v>80</v>
      </c>
    </row>
    <row r="355" spans="1:11" ht="19.5" customHeight="1" thickBot="1">
      <c r="A355" s="30"/>
      <c r="B355" s="31"/>
      <c r="C355" s="32"/>
      <c r="D355" s="32"/>
      <c r="E355" s="32"/>
      <c r="F355" s="32"/>
      <c r="G355" s="32"/>
      <c r="H355" s="32"/>
      <c r="I355" s="32"/>
      <c r="J355" s="32"/>
      <c r="K355" s="33"/>
    </row>
    <row r="356" spans="1:11" ht="19.5" customHeight="1" thickBot="1">
      <c r="A356" s="980" t="s">
        <v>26</v>
      </c>
      <c r="B356" s="981"/>
      <c r="C356" s="116">
        <f>C343+C354</f>
        <v>4372</v>
      </c>
      <c r="D356" s="117"/>
      <c r="E356" s="119">
        <f>E343+E354</f>
        <v>9258</v>
      </c>
      <c r="F356" s="116">
        <f>F343+F354</f>
        <v>4413</v>
      </c>
      <c r="G356" s="117"/>
      <c r="H356" s="119">
        <f>H343+H354</f>
        <v>10094</v>
      </c>
      <c r="I356" s="116">
        <f>I343+I354</f>
        <v>4463</v>
      </c>
      <c r="J356" s="117"/>
      <c r="K356" s="119">
        <f>K343+K354</f>
        <v>11168</v>
      </c>
    </row>
    <row r="357" ht="15" customHeight="1"/>
    <row r="358" ht="15" customHeight="1"/>
    <row r="359" spans="1:11" ht="15" customHeight="1">
      <c r="A359" s="89" t="s">
        <v>7</v>
      </c>
      <c r="B359" s="999" t="s">
        <v>283</v>
      </c>
      <c r="C359" s="1000"/>
      <c r="D359" s="1000"/>
      <c r="E359" s="1000"/>
      <c r="F359" s="1000"/>
      <c r="G359" s="1000"/>
      <c r="H359" s="1000"/>
      <c r="I359" s="1000"/>
      <c r="J359" s="1000"/>
      <c r="K359" s="1000"/>
    </row>
    <row r="360" spans="1:11" ht="15" customHeight="1">
      <c r="A360" s="89"/>
      <c r="B360" s="241"/>
      <c r="C360" s="214"/>
      <c r="D360" s="214"/>
      <c r="E360" s="214"/>
      <c r="F360" s="214"/>
      <c r="G360" s="214"/>
      <c r="H360" s="214"/>
      <c r="I360" s="214"/>
      <c r="J360" s="214"/>
      <c r="K360" s="214"/>
    </row>
    <row r="361" spans="1:11" ht="15" customHeight="1" hidden="1">
      <c r="A361" s="89"/>
      <c r="B361" s="241"/>
      <c r="C361" s="214"/>
      <c r="D361" s="214"/>
      <c r="E361" s="214"/>
      <c r="F361" s="214"/>
      <c r="G361" s="214"/>
      <c r="H361" s="214"/>
      <c r="I361" s="214"/>
      <c r="J361" s="214"/>
      <c r="K361" s="214"/>
    </row>
    <row r="362" spans="1:11" ht="15" customHeight="1" hidden="1">
      <c r="A362" s="89"/>
      <c r="B362" s="241"/>
      <c r="C362" s="214"/>
      <c r="D362" s="214"/>
      <c r="E362" s="214"/>
      <c r="F362" s="214"/>
      <c r="G362" s="214"/>
      <c r="H362" s="214"/>
      <c r="I362" s="214"/>
      <c r="J362" s="214"/>
      <c r="K362" s="214"/>
    </row>
    <row r="363" spans="1:11" ht="15" customHeight="1" hidden="1">
      <c r="A363" s="89"/>
      <c r="B363" s="241"/>
      <c r="C363" s="214"/>
      <c r="D363" s="214"/>
      <c r="E363" s="214"/>
      <c r="F363" s="214"/>
      <c r="G363" s="214"/>
      <c r="H363" s="214"/>
      <c r="I363" s="214"/>
      <c r="J363" s="214"/>
      <c r="K363" s="214"/>
    </row>
    <row r="364" spans="1:11" ht="15" customHeight="1" hidden="1">
      <c r="A364" s="89"/>
      <c r="B364" s="241"/>
      <c r="C364" s="214"/>
      <c r="D364" s="214"/>
      <c r="E364" s="214"/>
      <c r="F364" s="214"/>
      <c r="G364" s="214"/>
      <c r="H364" s="214"/>
      <c r="I364" s="214"/>
      <c r="J364" s="214"/>
      <c r="K364" s="214"/>
    </row>
    <row r="365" spans="1:11" ht="15" customHeight="1" hidden="1">
      <c r="A365" s="89"/>
      <c r="B365" s="241"/>
      <c r="C365" s="214"/>
      <c r="D365" s="214"/>
      <c r="E365" s="214"/>
      <c r="F365" s="214"/>
      <c r="G365" s="214"/>
      <c r="H365" s="214"/>
      <c r="I365" s="214"/>
      <c r="J365" s="214"/>
      <c r="K365" s="214"/>
    </row>
    <row r="366" spans="1:11" ht="15" customHeight="1" hidden="1">
      <c r="A366" s="89"/>
      <c r="B366" s="241"/>
      <c r="C366" s="214"/>
      <c r="D366" s="214"/>
      <c r="E366" s="214"/>
      <c r="F366" s="214"/>
      <c r="G366" s="214"/>
      <c r="H366" s="214"/>
      <c r="I366" s="214"/>
      <c r="J366" s="214"/>
      <c r="K366" s="214"/>
    </row>
    <row r="367" spans="1:11" ht="15" customHeight="1">
      <c r="A367" s="89"/>
      <c r="B367" s="241"/>
      <c r="C367" s="214"/>
      <c r="D367" s="214"/>
      <c r="E367" s="214"/>
      <c r="F367" s="214"/>
      <c r="G367" s="214"/>
      <c r="H367" s="214"/>
      <c r="I367" s="214"/>
      <c r="J367" s="214"/>
      <c r="K367" s="214"/>
    </row>
    <row r="368" spans="8:11" ht="15" customHeight="1" thickBot="1">
      <c r="H368" s="935" t="s">
        <v>512</v>
      </c>
      <c r="I368" s="936"/>
      <c r="J368" s="936"/>
      <c r="K368" s="936"/>
    </row>
    <row r="369" spans="1:11" ht="19.5" customHeight="1" thickBot="1">
      <c r="A369" s="937" t="s">
        <v>148</v>
      </c>
      <c r="B369" s="938"/>
      <c r="C369" s="939" t="s">
        <v>67</v>
      </c>
      <c r="D369" s="940"/>
      <c r="E369" s="940"/>
      <c r="F369" s="940"/>
      <c r="G369" s="940"/>
      <c r="H369" s="940"/>
      <c r="I369" s="940"/>
      <c r="J369" s="940"/>
      <c r="K369" s="941"/>
    </row>
    <row r="370" spans="1:11" ht="19.5" customHeight="1" thickBot="1">
      <c r="A370" s="937" t="s">
        <v>149</v>
      </c>
      <c r="B370" s="938"/>
      <c r="C370" s="939" t="s">
        <v>25</v>
      </c>
      <c r="D370" s="940"/>
      <c r="E370" s="940"/>
      <c r="F370" s="940"/>
      <c r="G370" s="940"/>
      <c r="H370" s="940"/>
      <c r="I370" s="940"/>
      <c r="J370" s="940"/>
      <c r="K370" s="941"/>
    </row>
    <row r="371" spans="1:11" ht="19.5" customHeight="1">
      <c r="A371" s="389" t="s">
        <v>150</v>
      </c>
      <c r="B371" s="95" t="s">
        <v>151</v>
      </c>
      <c r="C371" s="942" t="s">
        <v>221</v>
      </c>
      <c r="D371" s="943"/>
      <c r="E371" s="943"/>
      <c r="F371" s="943"/>
      <c r="G371" s="943"/>
      <c r="H371" s="943"/>
      <c r="I371" s="943"/>
      <c r="J371" s="943"/>
      <c r="K371" s="944"/>
    </row>
    <row r="372" spans="1:11" ht="19.5" customHeight="1">
      <c r="A372" s="390"/>
      <c r="B372" s="96" t="s">
        <v>152</v>
      </c>
      <c r="C372" s="945" t="s">
        <v>489</v>
      </c>
      <c r="D372" s="946"/>
      <c r="E372" s="946"/>
      <c r="F372" s="946"/>
      <c r="G372" s="946"/>
      <c r="H372" s="946"/>
      <c r="I372" s="946"/>
      <c r="J372" s="946"/>
      <c r="K372" s="947"/>
    </row>
    <row r="373" spans="1:11" ht="19.5" customHeight="1">
      <c r="A373" s="390"/>
      <c r="B373" s="96" t="s">
        <v>153</v>
      </c>
      <c r="C373" s="948" t="s">
        <v>23</v>
      </c>
      <c r="D373" s="949"/>
      <c r="E373" s="949"/>
      <c r="F373" s="949"/>
      <c r="G373" s="949"/>
      <c r="H373" s="949"/>
      <c r="I373" s="949"/>
      <c r="J373" s="949"/>
      <c r="K373" s="950"/>
    </row>
    <row r="374" spans="1:11" ht="19.5" customHeight="1">
      <c r="A374" s="390"/>
      <c r="B374" s="96" t="s">
        <v>187</v>
      </c>
      <c r="C374" s="948" t="s">
        <v>490</v>
      </c>
      <c r="D374" s="949"/>
      <c r="E374" s="949"/>
      <c r="F374" s="949"/>
      <c r="G374" s="949"/>
      <c r="H374" s="949"/>
      <c r="I374" s="949"/>
      <c r="J374" s="949"/>
      <c r="K374" s="950"/>
    </row>
    <row r="375" spans="1:11" ht="19.5" customHeight="1">
      <c r="A375" s="390"/>
      <c r="B375" s="96" t="s">
        <v>154</v>
      </c>
      <c r="C375" s="948" t="s">
        <v>284</v>
      </c>
      <c r="D375" s="949"/>
      <c r="E375" s="949"/>
      <c r="F375" s="949"/>
      <c r="G375" s="949"/>
      <c r="H375" s="949"/>
      <c r="I375" s="949"/>
      <c r="J375" s="949"/>
      <c r="K375" s="950"/>
    </row>
    <row r="376" spans="1:11" ht="19.5" customHeight="1">
      <c r="A376" s="390"/>
      <c r="B376" s="96" t="s">
        <v>207</v>
      </c>
      <c r="C376" s="951">
        <f>C377+C378+C379+C380</f>
        <v>4036</v>
      </c>
      <c r="D376" s="952"/>
      <c r="E376" s="952"/>
      <c r="F376" s="952"/>
      <c r="G376" s="952"/>
      <c r="H376" s="952"/>
      <c r="I376" s="952"/>
      <c r="J376" s="952"/>
      <c r="K376" s="953"/>
    </row>
    <row r="377" spans="1:11" ht="19.5" customHeight="1">
      <c r="A377" s="390"/>
      <c r="B377" s="96" t="s">
        <v>510</v>
      </c>
      <c r="C377" s="951">
        <v>850</v>
      </c>
      <c r="D377" s="952"/>
      <c r="E377" s="952"/>
      <c r="F377" s="952"/>
      <c r="G377" s="952"/>
      <c r="H377" s="952"/>
      <c r="I377" s="952"/>
      <c r="J377" s="952"/>
      <c r="K377" s="953"/>
    </row>
    <row r="378" spans="1:11" ht="19.5" customHeight="1">
      <c r="A378" s="390"/>
      <c r="B378" s="96" t="s">
        <v>237</v>
      </c>
      <c r="C378" s="951">
        <v>886</v>
      </c>
      <c r="D378" s="952"/>
      <c r="E378" s="952"/>
      <c r="F378" s="952"/>
      <c r="G378" s="952"/>
      <c r="H378" s="952"/>
      <c r="I378" s="952"/>
      <c r="J378" s="952"/>
      <c r="K378" s="953"/>
    </row>
    <row r="379" spans="1:11" ht="19.5" customHeight="1">
      <c r="A379" s="390"/>
      <c r="B379" s="96" t="s">
        <v>488</v>
      </c>
      <c r="C379" s="951">
        <f>H430+H474+H516+H532+H569+H592</f>
        <v>1040</v>
      </c>
      <c r="D379" s="952"/>
      <c r="E379" s="952"/>
      <c r="F379" s="952"/>
      <c r="G379" s="952"/>
      <c r="H379" s="952"/>
      <c r="I379" s="952"/>
      <c r="J379" s="952"/>
      <c r="K379" s="953"/>
    </row>
    <row r="380" spans="1:11" ht="19.5" customHeight="1" thickBot="1">
      <c r="A380" s="391"/>
      <c r="B380" s="97" t="s">
        <v>513</v>
      </c>
      <c r="C380" s="951">
        <v>1260</v>
      </c>
      <c r="D380" s="952"/>
      <c r="E380" s="952"/>
      <c r="F380" s="952"/>
      <c r="G380" s="952"/>
      <c r="H380" s="952"/>
      <c r="I380" s="952"/>
      <c r="J380" s="952"/>
      <c r="K380" s="953"/>
    </row>
    <row r="381" spans="1:11" ht="19.5" customHeight="1" thickBot="1">
      <c r="A381" s="954" t="s">
        <v>155</v>
      </c>
      <c r="B381" s="955"/>
      <c r="C381" s="955"/>
      <c r="D381" s="955"/>
      <c r="E381" s="955"/>
      <c r="F381" s="955"/>
      <c r="G381" s="955"/>
      <c r="H381" s="955"/>
      <c r="I381" s="955"/>
      <c r="J381" s="955"/>
      <c r="K381" s="956"/>
    </row>
    <row r="382" spans="1:11" ht="19.5" customHeight="1">
      <c r="A382" s="957" t="s">
        <v>190</v>
      </c>
      <c r="B382" s="958"/>
      <c r="C382" s="958"/>
      <c r="D382" s="958"/>
      <c r="E382" s="958"/>
      <c r="F382" s="958"/>
      <c r="G382" s="958"/>
      <c r="H382" s="958"/>
      <c r="I382" s="958"/>
      <c r="J382" s="958"/>
      <c r="K382" s="959"/>
    </row>
    <row r="383" spans="1:11" ht="19.5" customHeight="1" thickBot="1">
      <c r="A383" s="960" t="s">
        <v>82</v>
      </c>
      <c r="B383" s="961"/>
      <c r="C383" s="962"/>
      <c r="D383" s="962"/>
      <c r="E383" s="962"/>
      <c r="F383" s="962"/>
      <c r="G383" s="962"/>
      <c r="H383" s="962"/>
      <c r="I383" s="962"/>
      <c r="J383" s="962"/>
      <c r="K383" s="963"/>
    </row>
    <row r="384" spans="1:11" ht="19.5" customHeight="1" thickBot="1">
      <c r="A384" s="969" t="s">
        <v>83</v>
      </c>
      <c r="B384" s="970"/>
      <c r="C384" s="996" t="s">
        <v>217</v>
      </c>
      <c r="D384" s="997"/>
      <c r="E384" s="998"/>
      <c r="F384" s="971" t="s">
        <v>238</v>
      </c>
      <c r="G384" s="972"/>
      <c r="H384" s="973"/>
      <c r="I384" s="971" t="s">
        <v>492</v>
      </c>
      <c r="J384" s="972"/>
      <c r="K384" s="973"/>
    </row>
    <row r="385" spans="1:11" ht="19.5" customHeight="1">
      <c r="A385" s="974" t="s">
        <v>191</v>
      </c>
      <c r="B385" s="976" t="s">
        <v>192</v>
      </c>
      <c r="C385" s="978" t="s">
        <v>60</v>
      </c>
      <c r="D385" s="979"/>
      <c r="E385" s="967" t="s">
        <v>61</v>
      </c>
      <c r="F385" s="978" t="s">
        <v>60</v>
      </c>
      <c r="G385" s="979"/>
      <c r="H385" s="967" t="s">
        <v>61</v>
      </c>
      <c r="I385" s="978" t="s">
        <v>60</v>
      </c>
      <c r="J385" s="979"/>
      <c r="K385" s="967" t="s">
        <v>61</v>
      </c>
    </row>
    <row r="386" spans="1:11" ht="19.5" customHeight="1" thickBot="1">
      <c r="A386" s="975"/>
      <c r="B386" s="977"/>
      <c r="C386" s="123" t="s">
        <v>62</v>
      </c>
      <c r="D386" s="124" t="s">
        <v>63</v>
      </c>
      <c r="E386" s="968"/>
      <c r="F386" s="123" t="s">
        <v>62</v>
      </c>
      <c r="G386" s="124" t="s">
        <v>63</v>
      </c>
      <c r="H386" s="968"/>
      <c r="I386" s="123" t="s">
        <v>62</v>
      </c>
      <c r="J386" s="124" t="s">
        <v>63</v>
      </c>
      <c r="K386" s="968"/>
    </row>
    <row r="387" spans="1:11" ht="19.5" customHeight="1">
      <c r="A387" s="964" t="s">
        <v>241</v>
      </c>
      <c r="B387" s="107" t="s">
        <v>443</v>
      </c>
      <c r="C387" s="100">
        <v>1</v>
      </c>
      <c r="D387" s="98" t="s">
        <v>47</v>
      </c>
      <c r="E387" s="99">
        <v>75</v>
      </c>
      <c r="F387" s="100">
        <v>1</v>
      </c>
      <c r="G387" s="98" t="s">
        <v>47</v>
      </c>
      <c r="H387" s="99">
        <v>80</v>
      </c>
      <c r="I387" s="100">
        <v>1</v>
      </c>
      <c r="J387" s="98" t="s">
        <v>47</v>
      </c>
      <c r="K387" s="99">
        <v>100</v>
      </c>
    </row>
    <row r="388" spans="1:11" ht="19.5" customHeight="1">
      <c r="A388" s="965"/>
      <c r="B388" s="108" t="s">
        <v>410</v>
      </c>
      <c r="C388" s="103">
        <v>1</v>
      </c>
      <c r="D388" s="101" t="s">
        <v>47</v>
      </c>
      <c r="E388" s="102">
        <v>60</v>
      </c>
      <c r="F388" s="103">
        <v>1</v>
      </c>
      <c r="G388" s="101" t="s">
        <v>47</v>
      </c>
      <c r="H388" s="102">
        <v>70</v>
      </c>
      <c r="I388" s="103">
        <v>1</v>
      </c>
      <c r="J388" s="101" t="s">
        <v>47</v>
      </c>
      <c r="K388" s="102">
        <v>80</v>
      </c>
    </row>
    <row r="389" spans="1:11" ht="19.5" customHeight="1">
      <c r="A389" s="965"/>
      <c r="B389" s="108" t="s">
        <v>444</v>
      </c>
      <c r="C389" s="103">
        <v>1</v>
      </c>
      <c r="D389" s="101" t="s">
        <v>47</v>
      </c>
      <c r="E389" s="102">
        <v>60</v>
      </c>
      <c r="F389" s="103">
        <v>1</v>
      </c>
      <c r="G389" s="101" t="s">
        <v>47</v>
      </c>
      <c r="H389" s="102">
        <v>70</v>
      </c>
      <c r="I389" s="103">
        <v>1</v>
      </c>
      <c r="J389" s="101" t="s">
        <v>47</v>
      </c>
      <c r="K389" s="102">
        <v>80</v>
      </c>
    </row>
    <row r="390" spans="1:11" ht="19.5" customHeight="1">
      <c r="A390" s="965"/>
      <c r="B390" s="108" t="s">
        <v>445</v>
      </c>
      <c r="C390" s="103">
        <v>1</v>
      </c>
      <c r="D390" s="101" t="s">
        <v>47</v>
      </c>
      <c r="E390" s="102">
        <v>60</v>
      </c>
      <c r="F390" s="103">
        <v>1</v>
      </c>
      <c r="G390" s="101" t="s">
        <v>47</v>
      </c>
      <c r="H390" s="102">
        <v>70</v>
      </c>
      <c r="I390" s="103">
        <v>1</v>
      </c>
      <c r="J390" s="101" t="s">
        <v>47</v>
      </c>
      <c r="K390" s="102">
        <v>80</v>
      </c>
    </row>
    <row r="391" spans="1:11" ht="19.5" customHeight="1" thickBot="1">
      <c r="A391" s="965"/>
      <c r="B391" s="109" t="s">
        <v>446</v>
      </c>
      <c r="C391" s="104">
        <v>1</v>
      </c>
      <c r="D391" s="105" t="s">
        <v>47</v>
      </c>
      <c r="E391" s="106">
        <v>60</v>
      </c>
      <c r="F391" s="103">
        <v>1</v>
      </c>
      <c r="G391" s="101" t="s">
        <v>47</v>
      </c>
      <c r="H391" s="102">
        <v>70</v>
      </c>
      <c r="I391" s="103">
        <v>1</v>
      </c>
      <c r="J391" s="101" t="s">
        <v>47</v>
      </c>
      <c r="K391" s="102">
        <v>80</v>
      </c>
    </row>
    <row r="392" spans="1:11" ht="19.5" customHeight="1" thickBot="1">
      <c r="A392" s="966"/>
      <c r="B392" s="84" t="s">
        <v>201</v>
      </c>
      <c r="C392" s="112">
        <f>SUM(C387:C391)</f>
        <v>5</v>
      </c>
      <c r="D392" s="113"/>
      <c r="E392" s="122">
        <f>SUM(E387:E391)</f>
        <v>315</v>
      </c>
      <c r="F392" s="112">
        <f>SUM(F387:F391)</f>
        <v>5</v>
      </c>
      <c r="G392" s="113"/>
      <c r="H392" s="122">
        <f>SUM(H387:H391)</f>
        <v>360</v>
      </c>
      <c r="I392" s="112">
        <f>SUM(I387:I391)</f>
        <v>5</v>
      </c>
      <c r="J392" s="113"/>
      <c r="K392" s="122">
        <f>SUM(K387:K391)</f>
        <v>420</v>
      </c>
    </row>
    <row r="393" spans="1:11" ht="19.5" customHeight="1">
      <c r="A393" s="30"/>
      <c r="B393" s="31"/>
      <c r="C393" s="32"/>
      <c r="D393" s="32"/>
      <c r="E393" s="32"/>
      <c r="F393" s="32"/>
      <c r="G393" s="32"/>
      <c r="H393" s="32"/>
      <c r="I393" s="32"/>
      <c r="J393" s="32"/>
      <c r="K393" s="33"/>
    </row>
    <row r="394" spans="1:11" ht="19.5" customHeight="1" hidden="1">
      <c r="A394" s="964" t="s">
        <v>242</v>
      </c>
      <c r="B394" s="107"/>
      <c r="C394" s="100"/>
      <c r="D394" s="98"/>
      <c r="E394" s="99"/>
      <c r="F394" s="100"/>
      <c r="G394" s="98"/>
      <c r="H394" s="99"/>
      <c r="I394" s="100"/>
      <c r="J394" s="98"/>
      <c r="K394" s="99"/>
    </row>
    <row r="395" spans="1:11" ht="19.5" customHeight="1" hidden="1">
      <c r="A395" s="965"/>
      <c r="B395" s="111"/>
      <c r="C395" s="103"/>
      <c r="D395" s="101"/>
      <c r="E395" s="102"/>
      <c r="F395" s="103"/>
      <c r="G395" s="101"/>
      <c r="H395" s="102"/>
      <c r="I395" s="103"/>
      <c r="J395" s="101"/>
      <c r="K395" s="102"/>
    </row>
    <row r="396" spans="1:11" ht="19.5" customHeight="1" hidden="1">
      <c r="A396" s="965"/>
      <c r="B396" s="108"/>
      <c r="C396" s="103"/>
      <c r="D396" s="101"/>
      <c r="E396" s="102"/>
      <c r="F396" s="103"/>
      <c r="G396" s="101"/>
      <c r="H396" s="102"/>
      <c r="I396" s="103"/>
      <c r="J396" s="101"/>
      <c r="K396" s="102"/>
    </row>
    <row r="397" spans="1:11" ht="19.5" customHeight="1" hidden="1">
      <c r="A397" s="965"/>
      <c r="B397" s="108"/>
      <c r="C397" s="103"/>
      <c r="D397" s="101"/>
      <c r="E397" s="102"/>
      <c r="F397" s="103"/>
      <c r="G397" s="101"/>
      <c r="H397" s="102"/>
      <c r="I397" s="103"/>
      <c r="J397" s="101"/>
      <c r="K397" s="102"/>
    </row>
    <row r="398" spans="1:11" ht="19.5" customHeight="1" hidden="1" thickBot="1">
      <c r="A398" s="965"/>
      <c r="B398" s="109"/>
      <c r="C398" s="104"/>
      <c r="D398" s="105"/>
      <c r="E398" s="106"/>
      <c r="F398" s="103"/>
      <c r="G398" s="101"/>
      <c r="H398" s="102"/>
      <c r="I398" s="103"/>
      <c r="J398" s="101"/>
      <c r="K398" s="102"/>
    </row>
    <row r="399" spans="1:11" ht="19.5" customHeight="1" hidden="1" thickBot="1">
      <c r="A399" s="966"/>
      <c r="B399" s="84" t="s">
        <v>201</v>
      </c>
      <c r="C399" s="112">
        <f>SUM(C394:C398)</f>
        <v>0</v>
      </c>
      <c r="D399" s="113"/>
      <c r="E399" s="122">
        <f>SUM(E394:E398)</f>
        <v>0</v>
      </c>
      <c r="F399" s="112">
        <f>SUM(F394:F398)</f>
        <v>0</v>
      </c>
      <c r="G399" s="113"/>
      <c r="H399" s="122">
        <f>SUM(H394:H398)</f>
        <v>0</v>
      </c>
      <c r="I399" s="112">
        <f>SUM(I394:I398)</f>
        <v>0</v>
      </c>
      <c r="J399" s="113"/>
      <c r="K399" s="122">
        <f>SUM(K394:K398)</f>
        <v>0</v>
      </c>
    </row>
    <row r="400" spans="1:11" ht="19.5" customHeight="1" hidden="1" thickBot="1">
      <c r="A400" s="30"/>
      <c r="B400" s="31"/>
      <c r="C400" s="32"/>
      <c r="D400" s="32"/>
      <c r="E400" s="32"/>
      <c r="F400" s="32"/>
      <c r="G400" s="32"/>
      <c r="H400" s="32"/>
      <c r="I400" s="32"/>
      <c r="J400" s="32"/>
      <c r="K400" s="33"/>
    </row>
    <row r="401" spans="1:11" ht="19.5" customHeight="1" hidden="1">
      <c r="A401" s="964" t="s">
        <v>243</v>
      </c>
      <c r="B401" s="107"/>
      <c r="C401" s="100"/>
      <c r="D401" s="98"/>
      <c r="E401" s="99"/>
      <c r="F401" s="100"/>
      <c r="G401" s="98"/>
      <c r="H401" s="99"/>
      <c r="I401" s="100"/>
      <c r="J401" s="98"/>
      <c r="K401" s="99"/>
    </row>
    <row r="402" spans="1:11" ht="19.5" customHeight="1" hidden="1">
      <c r="A402" s="965"/>
      <c r="B402" s="111"/>
      <c r="C402" s="103"/>
      <c r="D402" s="101"/>
      <c r="E402" s="102"/>
      <c r="F402" s="103"/>
      <c r="G402" s="101"/>
      <c r="H402" s="102"/>
      <c r="I402" s="103"/>
      <c r="J402" s="101"/>
      <c r="K402" s="102"/>
    </row>
    <row r="403" spans="1:11" ht="19.5" customHeight="1" hidden="1">
      <c r="A403" s="965"/>
      <c r="B403" s="108"/>
      <c r="C403" s="103"/>
      <c r="D403" s="101"/>
      <c r="E403" s="102"/>
      <c r="F403" s="103"/>
      <c r="G403" s="101"/>
      <c r="H403" s="102"/>
      <c r="I403" s="103"/>
      <c r="J403" s="101"/>
      <c r="K403" s="102"/>
    </row>
    <row r="404" spans="1:11" ht="19.5" customHeight="1" hidden="1">
      <c r="A404" s="965"/>
      <c r="B404" s="108"/>
      <c r="C404" s="103"/>
      <c r="D404" s="101"/>
      <c r="E404" s="102"/>
      <c r="F404" s="103"/>
      <c r="G404" s="101"/>
      <c r="H404" s="102"/>
      <c r="I404" s="103"/>
      <c r="J404" s="101"/>
      <c r="K404" s="102"/>
    </row>
    <row r="405" spans="1:11" ht="19.5" customHeight="1" hidden="1" thickBot="1">
      <c r="A405" s="965"/>
      <c r="B405" s="109"/>
      <c r="C405" s="104"/>
      <c r="D405" s="105"/>
      <c r="E405" s="106"/>
      <c r="F405" s="103"/>
      <c r="G405" s="101"/>
      <c r="H405" s="102"/>
      <c r="I405" s="103"/>
      <c r="J405" s="101"/>
      <c r="K405" s="102"/>
    </row>
    <row r="406" spans="1:11" ht="19.5" customHeight="1" hidden="1" thickBot="1">
      <c r="A406" s="966"/>
      <c r="B406" s="84" t="s">
        <v>201</v>
      </c>
      <c r="C406" s="112">
        <f>SUM(C401:C405)</f>
        <v>0</v>
      </c>
      <c r="D406" s="113"/>
      <c r="E406" s="122">
        <f>SUM(E401:E405)</f>
        <v>0</v>
      </c>
      <c r="F406" s="112">
        <f>SUM(F401:F405)</f>
        <v>0</v>
      </c>
      <c r="G406" s="113"/>
      <c r="H406" s="122">
        <f>SUM(H401:H405)</f>
        <v>0</v>
      </c>
      <c r="I406" s="112">
        <f>SUM(I401:I405)</f>
        <v>0</v>
      </c>
      <c r="J406" s="113"/>
      <c r="K406" s="122">
        <f>SUM(K401:K405)</f>
        <v>0</v>
      </c>
    </row>
    <row r="407" spans="1:11" ht="19.5" customHeight="1" hidden="1" thickBot="1">
      <c r="A407" s="30"/>
      <c r="B407" s="31"/>
      <c r="C407" s="32"/>
      <c r="D407" s="32"/>
      <c r="E407" s="32"/>
      <c r="F407" s="32"/>
      <c r="G407" s="32"/>
      <c r="H407" s="32"/>
      <c r="I407" s="32"/>
      <c r="J407" s="32"/>
      <c r="K407" s="33"/>
    </row>
    <row r="408" spans="1:11" ht="19.5" customHeight="1" hidden="1">
      <c r="A408" s="964" t="s">
        <v>244</v>
      </c>
      <c r="B408" s="107"/>
      <c r="C408" s="100"/>
      <c r="D408" s="98"/>
      <c r="E408" s="99"/>
      <c r="F408" s="100"/>
      <c r="G408" s="98"/>
      <c r="H408" s="99"/>
      <c r="I408" s="100"/>
      <c r="J408" s="98"/>
      <c r="K408" s="99"/>
    </row>
    <row r="409" spans="1:11" ht="19.5" customHeight="1" hidden="1">
      <c r="A409" s="965"/>
      <c r="B409" s="111"/>
      <c r="C409" s="103"/>
      <c r="D409" s="101"/>
      <c r="E409" s="102"/>
      <c r="F409" s="103"/>
      <c r="G409" s="101"/>
      <c r="H409" s="102"/>
      <c r="I409" s="103"/>
      <c r="J409" s="101"/>
      <c r="K409" s="102"/>
    </row>
    <row r="410" spans="1:11" ht="19.5" customHeight="1" hidden="1">
      <c r="A410" s="965"/>
      <c r="B410" s="108"/>
      <c r="C410" s="103"/>
      <c r="D410" s="101"/>
      <c r="E410" s="102"/>
      <c r="F410" s="103"/>
      <c r="G410" s="101"/>
      <c r="H410" s="102"/>
      <c r="I410" s="103"/>
      <c r="J410" s="101"/>
      <c r="K410" s="102"/>
    </row>
    <row r="411" spans="1:11" ht="19.5" customHeight="1" hidden="1">
      <c r="A411" s="965"/>
      <c r="B411" s="108"/>
      <c r="C411" s="103"/>
      <c r="D411" s="101"/>
      <c r="E411" s="102"/>
      <c r="F411" s="103"/>
      <c r="G411" s="101"/>
      <c r="H411" s="102"/>
      <c r="I411" s="103"/>
      <c r="J411" s="101"/>
      <c r="K411" s="102"/>
    </row>
    <row r="412" spans="1:11" ht="19.5" customHeight="1" hidden="1" thickBot="1">
      <c r="A412" s="965"/>
      <c r="B412" s="109"/>
      <c r="C412" s="104"/>
      <c r="D412" s="105"/>
      <c r="E412" s="106"/>
      <c r="F412" s="103"/>
      <c r="G412" s="101"/>
      <c r="H412" s="102"/>
      <c r="I412" s="103"/>
      <c r="J412" s="101"/>
      <c r="K412" s="102"/>
    </row>
    <row r="413" spans="1:11" ht="19.5" customHeight="1" hidden="1" thickBot="1">
      <c r="A413" s="966"/>
      <c r="B413" s="84" t="s">
        <v>201</v>
      </c>
      <c r="C413" s="112">
        <f>SUM(C408:C412)</f>
        <v>0</v>
      </c>
      <c r="D413" s="113"/>
      <c r="E413" s="122">
        <f>SUM(E408:E412)</f>
        <v>0</v>
      </c>
      <c r="F413" s="112">
        <f>SUM(F408:F412)</f>
        <v>0</v>
      </c>
      <c r="G413" s="113"/>
      <c r="H413" s="122">
        <f>SUM(H408:H412)</f>
        <v>0</v>
      </c>
      <c r="I413" s="112">
        <f>SUM(I408:I412)</f>
        <v>0</v>
      </c>
      <c r="J413" s="113"/>
      <c r="K413" s="122">
        <f>SUM(K408:K412)</f>
        <v>0</v>
      </c>
    </row>
    <row r="414" spans="1:11" ht="19.5" customHeight="1" hidden="1" thickBot="1">
      <c r="A414" s="30"/>
      <c r="B414" s="31"/>
      <c r="C414" s="32"/>
      <c r="D414" s="32"/>
      <c r="E414" s="32"/>
      <c r="F414" s="32"/>
      <c r="G414" s="32"/>
      <c r="H414" s="32"/>
      <c r="I414" s="32"/>
      <c r="J414" s="32"/>
      <c r="K414" s="33"/>
    </row>
    <row r="415" spans="1:11" ht="19.5" customHeight="1" hidden="1">
      <c r="A415" s="964" t="s">
        <v>245</v>
      </c>
      <c r="B415" s="107"/>
      <c r="C415" s="100"/>
      <c r="D415" s="98"/>
      <c r="E415" s="99"/>
      <c r="F415" s="100"/>
      <c r="G415" s="98"/>
      <c r="H415" s="99"/>
      <c r="I415" s="100"/>
      <c r="J415" s="98"/>
      <c r="K415" s="99"/>
    </row>
    <row r="416" spans="1:11" ht="19.5" customHeight="1" hidden="1">
      <c r="A416" s="965"/>
      <c r="B416" s="111"/>
      <c r="C416" s="103"/>
      <c r="D416" s="101"/>
      <c r="E416" s="102"/>
      <c r="F416" s="103"/>
      <c r="G416" s="101"/>
      <c r="H416" s="102"/>
      <c r="I416" s="103"/>
      <c r="J416" s="101"/>
      <c r="K416" s="102"/>
    </row>
    <row r="417" spans="1:11" ht="19.5" customHeight="1" hidden="1">
      <c r="A417" s="965"/>
      <c r="B417" s="111"/>
      <c r="C417" s="103"/>
      <c r="D417" s="101"/>
      <c r="E417" s="102"/>
      <c r="F417" s="103"/>
      <c r="G417" s="101"/>
      <c r="H417" s="102"/>
      <c r="I417" s="103"/>
      <c r="J417" s="101"/>
      <c r="K417" s="102"/>
    </row>
    <row r="418" spans="1:11" ht="19.5" customHeight="1" hidden="1">
      <c r="A418" s="965"/>
      <c r="B418" s="108"/>
      <c r="C418" s="103"/>
      <c r="D418" s="101"/>
      <c r="E418" s="102"/>
      <c r="F418" s="103"/>
      <c r="G418" s="101"/>
      <c r="H418" s="102"/>
      <c r="I418" s="103"/>
      <c r="J418" s="101"/>
      <c r="K418" s="102"/>
    </row>
    <row r="419" spans="1:11" ht="19.5" customHeight="1" hidden="1">
      <c r="A419" s="965"/>
      <c r="B419" s="108"/>
      <c r="C419" s="103"/>
      <c r="D419" s="101"/>
      <c r="E419" s="102"/>
      <c r="F419" s="103"/>
      <c r="G419" s="101"/>
      <c r="H419" s="102"/>
      <c r="I419" s="103"/>
      <c r="J419" s="101"/>
      <c r="K419" s="102"/>
    </row>
    <row r="420" spans="1:11" ht="19.5" customHeight="1" hidden="1" thickBot="1">
      <c r="A420" s="965"/>
      <c r="B420" s="109"/>
      <c r="C420" s="104"/>
      <c r="D420" s="105"/>
      <c r="E420" s="106"/>
      <c r="F420" s="103"/>
      <c r="G420" s="101"/>
      <c r="H420" s="102"/>
      <c r="I420" s="103"/>
      <c r="J420" s="101"/>
      <c r="K420" s="102"/>
    </row>
    <row r="421" spans="1:11" ht="19.5" customHeight="1" hidden="1" thickBot="1">
      <c r="A421" s="966"/>
      <c r="B421" s="84" t="s">
        <v>201</v>
      </c>
      <c r="C421" s="112">
        <f>SUM(C415:C420)</f>
        <v>0</v>
      </c>
      <c r="D421" s="113"/>
      <c r="E421" s="122">
        <f>SUM(E415:E420)</f>
        <v>0</v>
      </c>
      <c r="F421" s="112">
        <f>SUM(F415:F420)</f>
        <v>0</v>
      </c>
      <c r="G421" s="113"/>
      <c r="H421" s="122">
        <f>SUM(H415:H420)</f>
        <v>0</v>
      </c>
      <c r="I421" s="112">
        <f>SUM(I415:I420)</f>
        <v>0</v>
      </c>
      <c r="J421" s="113"/>
      <c r="K421" s="122">
        <f>SUM(K415:K420)</f>
        <v>0</v>
      </c>
    </row>
    <row r="422" spans="1:11" ht="0.75" customHeight="1" thickBot="1">
      <c r="A422" s="30"/>
      <c r="B422" s="31"/>
      <c r="C422" s="32"/>
      <c r="D422" s="32"/>
      <c r="E422" s="32"/>
      <c r="F422" s="32"/>
      <c r="G422" s="32"/>
      <c r="H422" s="32"/>
      <c r="I422" s="32"/>
      <c r="J422" s="32"/>
      <c r="K422" s="33"/>
    </row>
    <row r="423" spans="1:11" ht="19.5" customHeight="1" hidden="1">
      <c r="A423" s="964" t="s">
        <v>246</v>
      </c>
      <c r="B423" s="107"/>
      <c r="C423" s="100"/>
      <c r="D423" s="98"/>
      <c r="E423" s="99"/>
      <c r="F423" s="100"/>
      <c r="G423" s="98"/>
      <c r="H423" s="99"/>
      <c r="I423" s="100"/>
      <c r="J423" s="98"/>
      <c r="K423" s="99"/>
    </row>
    <row r="424" spans="1:11" ht="19.5" customHeight="1" hidden="1">
      <c r="A424" s="965"/>
      <c r="B424" s="111"/>
      <c r="C424" s="103"/>
      <c r="D424" s="101"/>
      <c r="E424" s="102"/>
      <c r="F424" s="103"/>
      <c r="G424" s="101"/>
      <c r="H424" s="102"/>
      <c r="I424" s="103"/>
      <c r="J424" s="101"/>
      <c r="K424" s="102"/>
    </row>
    <row r="425" spans="1:11" ht="19.5" customHeight="1" hidden="1">
      <c r="A425" s="965"/>
      <c r="B425" s="111"/>
      <c r="C425" s="103"/>
      <c r="D425" s="101"/>
      <c r="E425" s="102"/>
      <c r="F425" s="103"/>
      <c r="G425" s="101"/>
      <c r="H425" s="102"/>
      <c r="I425" s="103"/>
      <c r="J425" s="101"/>
      <c r="K425" s="102"/>
    </row>
    <row r="426" spans="1:11" ht="19.5" customHeight="1" hidden="1">
      <c r="A426" s="965"/>
      <c r="B426" s="108"/>
      <c r="C426" s="103"/>
      <c r="D426" s="101"/>
      <c r="E426" s="102"/>
      <c r="F426" s="103"/>
      <c r="G426" s="101"/>
      <c r="H426" s="102"/>
      <c r="I426" s="103"/>
      <c r="J426" s="101"/>
      <c r="K426" s="102"/>
    </row>
    <row r="427" spans="1:11" ht="19.5" customHeight="1" hidden="1">
      <c r="A427" s="965"/>
      <c r="B427" s="108"/>
      <c r="C427" s="103"/>
      <c r="D427" s="101"/>
      <c r="E427" s="102"/>
      <c r="F427" s="103"/>
      <c r="G427" s="101"/>
      <c r="H427" s="102"/>
      <c r="I427" s="103"/>
      <c r="J427" s="101"/>
      <c r="K427" s="102"/>
    </row>
    <row r="428" spans="1:11" ht="19.5" customHeight="1" hidden="1" thickBot="1">
      <c r="A428" s="965"/>
      <c r="B428" s="109"/>
      <c r="C428" s="104"/>
      <c r="D428" s="105"/>
      <c r="E428" s="106"/>
      <c r="F428" s="103"/>
      <c r="G428" s="101"/>
      <c r="H428" s="102"/>
      <c r="I428" s="103"/>
      <c r="J428" s="101"/>
      <c r="K428" s="102"/>
    </row>
    <row r="429" spans="1:11" ht="19.5" customHeight="1" hidden="1" thickBot="1">
      <c r="A429" s="966"/>
      <c r="B429" s="84" t="s">
        <v>201</v>
      </c>
      <c r="C429" s="112">
        <f>SUM(C423:C428)</f>
        <v>0</v>
      </c>
      <c r="D429" s="113"/>
      <c r="E429" s="122">
        <f>SUM(E423:E428)</f>
        <v>0</v>
      </c>
      <c r="F429" s="112">
        <f>SUM(F423:F428)</f>
        <v>0</v>
      </c>
      <c r="G429" s="113"/>
      <c r="H429" s="122">
        <f>SUM(H423:H428)</f>
        <v>0</v>
      </c>
      <c r="I429" s="112">
        <f>SUM(I423:I428)</f>
        <v>0</v>
      </c>
      <c r="J429" s="113"/>
      <c r="K429" s="122">
        <f>SUM(K423:K428)</f>
        <v>0</v>
      </c>
    </row>
    <row r="430" spans="1:11" ht="19.5" customHeight="1" thickBot="1">
      <c r="A430" s="980" t="s">
        <v>84</v>
      </c>
      <c r="B430" s="981"/>
      <c r="C430" s="116">
        <f>C392+C399+C406+C413+C421+C429</f>
        <v>5</v>
      </c>
      <c r="D430" s="117"/>
      <c r="E430" s="118">
        <f>E392+E399+E406+E413+E421+E429</f>
        <v>315</v>
      </c>
      <c r="F430" s="116">
        <f>F392+F399+F406+F413+F421+F429</f>
        <v>5</v>
      </c>
      <c r="G430" s="117"/>
      <c r="H430" s="118">
        <f>H392+H399+H406+H413+H421+H429</f>
        <v>360</v>
      </c>
      <c r="I430" s="116">
        <f>I392+I399+I406+I413+I421+I429</f>
        <v>5</v>
      </c>
      <c r="J430" s="117"/>
      <c r="K430" s="119">
        <f>K392+K399+K406+K413+K421+K429</f>
        <v>420</v>
      </c>
    </row>
    <row r="431" spans="1:11" ht="15" customHeight="1" thickBot="1">
      <c r="A431" s="30"/>
      <c r="B431" s="31"/>
      <c r="C431" s="32"/>
      <c r="D431" s="32"/>
      <c r="E431" s="32"/>
      <c r="F431" s="32"/>
      <c r="G431" s="32"/>
      <c r="H431" s="32"/>
      <c r="I431" s="32"/>
      <c r="J431" s="32"/>
      <c r="K431" s="33"/>
    </row>
    <row r="432" spans="1:11" ht="19.5" customHeight="1" hidden="1" thickBot="1">
      <c r="A432" s="982" t="s">
        <v>193</v>
      </c>
      <c r="B432" s="983"/>
      <c r="C432" s="984"/>
      <c r="D432" s="984"/>
      <c r="E432" s="984"/>
      <c r="F432" s="984"/>
      <c r="G432" s="984"/>
      <c r="H432" s="984"/>
      <c r="I432" s="984"/>
      <c r="J432" s="984"/>
      <c r="K432" s="985"/>
    </row>
    <row r="433" spans="1:11" ht="19.5" customHeight="1" hidden="1">
      <c r="A433" s="964" t="s">
        <v>247</v>
      </c>
      <c r="B433" s="107"/>
      <c r="C433" s="100"/>
      <c r="D433" s="98"/>
      <c r="E433" s="99"/>
      <c r="F433" s="100"/>
      <c r="G433" s="98"/>
      <c r="H433" s="99"/>
      <c r="I433" s="100"/>
      <c r="J433" s="98"/>
      <c r="K433" s="99"/>
    </row>
    <row r="434" spans="1:11" ht="19.5" customHeight="1" hidden="1">
      <c r="A434" s="965"/>
      <c r="B434" s="111"/>
      <c r="C434" s="103"/>
      <c r="D434" s="101"/>
      <c r="E434" s="102"/>
      <c r="F434" s="103"/>
      <c r="G434" s="101"/>
      <c r="H434" s="102"/>
      <c r="I434" s="103"/>
      <c r="J434" s="101"/>
      <c r="K434" s="102"/>
    </row>
    <row r="435" spans="1:11" ht="19.5" customHeight="1" hidden="1">
      <c r="A435" s="965"/>
      <c r="B435" s="108"/>
      <c r="C435" s="103"/>
      <c r="D435" s="101"/>
      <c r="E435" s="102"/>
      <c r="F435" s="103"/>
      <c r="G435" s="101"/>
      <c r="H435" s="102"/>
      <c r="I435" s="103"/>
      <c r="J435" s="101"/>
      <c r="K435" s="102"/>
    </row>
    <row r="436" spans="1:11" ht="19.5" customHeight="1" hidden="1">
      <c r="A436" s="965"/>
      <c r="B436" s="108"/>
      <c r="C436" s="103"/>
      <c r="D436" s="101"/>
      <c r="E436" s="102"/>
      <c r="F436" s="103"/>
      <c r="G436" s="101"/>
      <c r="H436" s="102"/>
      <c r="I436" s="103"/>
      <c r="J436" s="101"/>
      <c r="K436" s="102"/>
    </row>
    <row r="437" spans="1:11" ht="19.5" customHeight="1" hidden="1" thickBot="1">
      <c r="A437" s="965"/>
      <c r="B437" s="109"/>
      <c r="C437" s="104"/>
      <c r="D437" s="105"/>
      <c r="E437" s="106"/>
      <c r="F437" s="103"/>
      <c r="G437" s="101"/>
      <c r="H437" s="102"/>
      <c r="I437" s="103"/>
      <c r="J437" s="101"/>
      <c r="K437" s="102"/>
    </row>
    <row r="438" spans="1:11" ht="19.5" customHeight="1" hidden="1" thickBot="1">
      <c r="A438" s="966"/>
      <c r="B438" s="84" t="s">
        <v>201</v>
      </c>
      <c r="C438" s="112">
        <f>SUM(C433:C437)</f>
        <v>0</v>
      </c>
      <c r="D438" s="113"/>
      <c r="E438" s="122">
        <f>SUM(E433:E437)</f>
        <v>0</v>
      </c>
      <c r="F438" s="112">
        <f>SUM(F433:F437)</f>
        <v>0</v>
      </c>
      <c r="G438" s="113"/>
      <c r="H438" s="122">
        <f>SUM(H433:H437)</f>
        <v>0</v>
      </c>
      <c r="I438" s="112">
        <f>SUM(I433:I437)</f>
        <v>0</v>
      </c>
      <c r="J438" s="113"/>
      <c r="K438" s="122">
        <f>SUM(K433:K437)</f>
        <v>0</v>
      </c>
    </row>
    <row r="439" spans="1:11" ht="19.5" customHeight="1" hidden="1" thickBot="1">
      <c r="A439" s="30"/>
      <c r="B439" s="31"/>
      <c r="C439" s="32"/>
      <c r="D439" s="32"/>
      <c r="E439" s="32"/>
      <c r="F439" s="32"/>
      <c r="G439" s="32"/>
      <c r="H439" s="32"/>
      <c r="I439" s="32"/>
      <c r="J439" s="32"/>
      <c r="K439" s="33"/>
    </row>
    <row r="440" spans="1:11" ht="19.5" customHeight="1" hidden="1">
      <c r="A440" s="964" t="s">
        <v>248</v>
      </c>
      <c r="B440" s="107"/>
      <c r="C440" s="100"/>
      <c r="D440" s="98"/>
      <c r="E440" s="99"/>
      <c r="F440" s="100"/>
      <c r="G440" s="98"/>
      <c r="H440" s="99"/>
      <c r="I440" s="100"/>
      <c r="J440" s="98"/>
      <c r="K440" s="99"/>
    </row>
    <row r="441" spans="1:11" ht="19.5" customHeight="1" hidden="1">
      <c r="A441" s="965"/>
      <c r="B441" s="111"/>
      <c r="C441" s="103"/>
      <c r="D441" s="101"/>
      <c r="E441" s="102"/>
      <c r="F441" s="103"/>
      <c r="G441" s="101"/>
      <c r="H441" s="102"/>
      <c r="I441" s="103"/>
      <c r="J441" s="101"/>
      <c r="K441" s="102"/>
    </row>
    <row r="442" spans="1:11" ht="19.5" customHeight="1" hidden="1">
      <c r="A442" s="965"/>
      <c r="B442" s="108"/>
      <c r="C442" s="103"/>
      <c r="D442" s="101"/>
      <c r="E442" s="102"/>
      <c r="F442" s="103"/>
      <c r="G442" s="101"/>
      <c r="H442" s="102"/>
      <c r="I442" s="103"/>
      <c r="J442" s="101"/>
      <c r="K442" s="102"/>
    </row>
    <row r="443" spans="1:11" ht="19.5" customHeight="1" hidden="1">
      <c r="A443" s="965"/>
      <c r="B443" s="108"/>
      <c r="C443" s="103"/>
      <c r="D443" s="101"/>
      <c r="E443" s="102"/>
      <c r="F443" s="103"/>
      <c r="G443" s="101"/>
      <c r="H443" s="102"/>
      <c r="I443" s="103"/>
      <c r="J443" s="101"/>
      <c r="K443" s="102"/>
    </row>
    <row r="444" spans="1:11" ht="19.5" customHeight="1" hidden="1" thickBot="1">
      <c r="A444" s="965"/>
      <c r="B444" s="109"/>
      <c r="C444" s="104"/>
      <c r="D444" s="105"/>
      <c r="E444" s="106"/>
      <c r="F444" s="103"/>
      <c r="G444" s="101"/>
      <c r="H444" s="102"/>
      <c r="I444" s="103"/>
      <c r="J444" s="101"/>
      <c r="K444" s="102"/>
    </row>
    <row r="445" spans="1:11" ht="19.5" customHeight="1" hidden="1" thickBot="1">
      <c r="A445" s="966"/>
      <c r="B445" s="84" t="s">
        <v>201</v>
      </c>
      <c r="C445" s="112">
        <f>SUM(C440:C444)</f>
        <v>0</v>
      </c>
      <c r="D445" s="113"/>
      <c r="E445" s="122">
        <f>SUM(E440:E444)</f>
        <v>0</v>
      </c>
      <c r="F445" s="112">
        <f>SUM(F440:F444)</f>
        <v>0</v>
      </c>
      <c r="G445" s="113"/>
      <c r="H445" s="122">
        <f>SUM(H440:H444)</f>
        <v>0</v>
      </c>
      <c r="I445" s="112">
        <f>SUM(I440:I444)</f>
        <v>0</v>
      </c>
      <c r="J445" s="113"/>
      <c r="K445" s="122">
        <f>SUM(K440:K444)</f>
        <v>0</v>
      </c>
    </row>
    <row r="446" spans="1:11" ht="19.5" customHeight="1" hidden="1" thickBot="1">
      <c r="A446" s="30"/>
      <c r="B446" s="31"/>
      <c r="C446" s="32"/>
      <c r="D446" s="32"/>
      <c r="E446" s="32"/>
      <c r="F446" s="32"/>
      <c r="G446" s="32"/>
      <c r="H446" s="32"/>
      <c r="I446" s="32"/>
      <c r="J446" s="32"/>
      <c r="K446" s="33"/>
    </row>
    <row r="447" spans="1:11" ht="19.5" customHeight="1" hidden="1">
      <c r="A447" s="964" t="s">
        <v>249</v>
      </c>
      <c r="B447" s="107"/>
      <c r="C447" s="100"/>
      <c r="D447" s="98"/>
      <c r="E447" s="99"/>
      <c r="F447" s="100"/>
      <c r="G447" s="98"/>
      <c r="H447" s="99"/>
      <c r="I447" s="100"/>
      <c r="J447" s="98"/>
      <c r="K447" s="99"/>
    </row>
    <row r="448" spans="1:11" ht="19.5" customHeight="1" hidden="1">
      <c r="A448" s="965"/>
      <c r="B448" s="111"/>
      <c r="C448" s="103"/>
      <c r="D448" s="101"/>
      <c r="E448" s="102"/>
      <c r="F448" s="103"/>
      <c r="G448" s="101"/>
      <c r="H448" s="102"/>
      <c r="I448" s="103"/>
      <c r="J448" s="101"/>
      <c r="K448" s="102"/>
    </row>
    <row r="449" spans="1:11" ht="19.5" customHeight="1" hidden="1">
      <c r="A449" s="965"/>
      <c r="B449" s="108"/>
      <c r="C449" s="103"/>
      <c r="D449" s="101"/>
      <c r="E449" s="102"/>
      <c r="F449" s="103"/>
      <c r="G449" s="101"/>
      <c r="H449" s="102"/>
      <c r="I449" s="103"/>
      <c r="J449" s="101"/>
      <c r="K449" s="102"/>
    </row>
    <row r="450" spans="1:11" ht="19.5" customHeight="1" hidden="1">
      <c r="A450" s="965"/>
      <c r="B450" s="108"/>
      <c r="C450" s="103"/>
      <c r="D450" s="101"/>
      <c r="E450" s="102"/>
      <c r="F450" s="103"/>
      <c r="G450" s="101"/>
      <c r="H450" s="102"/>
      <c r="I450" s="103"/>
      <c r="J450" s="101"/>
      <c r="K450" s="102"/>
    </row>
    <row r="451" spans="1:11" ht="19.5" customHeight="1" hidden="1" thickBot="1">
      <c r="A451" s="965"/>
      <c r="B451" s="109"/>
      <c r="C451" s="104"/>
      <c r="D451" s="105"/>
      <c r="E451" s="106"/>
      <c r="F451" s="103"/>
      <c r="G451" s="101"/>
      <c r="H451" s="102"/>
      <c r="I451" s="103"/>
      <c r="J451" s="101"/>
      <c r="K451" s="102"/>
    </row>
    <row r="452" spans="1:11" ht="19.5" customHeight="1" hidden="1" thickBot="1">
      <c r="A452" s="966"/>
      <c r="B452" s="84" t="s">
        <v>201</v>
      </c>
      <c r="C452" s="112">
        <f>SUM(C447:C451)</f>
        <v>0</v>
      </c>
      <c r="D452" s="113"/>
      <c r="E452" s="122">
        <f>SUM(E447:E451)</f>
        <v>0</v>
      </c>
      <c r="F452" s="112">
        <f>SUM(F447:F451)</f>
        <v>0</v>
      </c>
      <c r="G452" s="113"/>
      <c r="H452" s="122">
        <f>SUM(H447:H451)</f>
        <v>0</v>
      </c>
      <c r="I452" s="112">
        <f>SUM(I447:I451)</f>
        <v>0</v>
      </c>
      <c r="J452" s="113"/>
      <c r="K452" s="122">
        <f>SUM(K447:K451)</f>
        <v>0</v>
      </c>
    </row>
    <row r="453" spans="1:11" ht="19.5" customHeight="1" hidden="1" thickBot="1">
      <c r="A453" s="30"/>
      <c r="B453" s="31"/>
      <c r="C453" s="32"/>
      <c r="D453" s="32"/>
      <c r="E453" s="32"/>
      <c r="F453" s="32"/>
      <c r="G453" s="32"/>
      <c r="H453" s="32"/>
      <c r="I453" s="32"/>
      <c r="J453" s="32"/>
      <c r="K453" s="33"/>
    </row>
    <row r="454" spans="1:11" ht="19.5" customHeight="1" hidden="1">
      <c r="A454" s="964" t="s">
        <v>250</v>
      </c>
      <c r="B454" s="57"/>
      <c r="C454" s="100"/>
      <c r="D454" s="98"/>
      <c r="E454" s="99"/>
      <c r="F454" s="100"/>
      <c r="G454" s="98"/>
      <c r="H454" s="99"/>
      <c r="I454" s="100"/>
      <c r="J454" s="98"/>
      <c r="K454" s="99"/>
    </row>
    <row r="455" spans="1:11" ht="19.5" customHeight="1" hidden="1">
      <c r="A455" s="965"/>
      <c r="B455" s="86"/>
      <c r="C455" s="103"/>
      <c r="D455" s="101"/>
      <c r="E455" s="102"/>
      <c r="F455" s="103"/>
      <c r="G455" s="101"/>
      <c r="H455" s="102"/>
      <c r="I455" s="103"/>
      <c r="J455" s="101"/>
      <c r="K455" s="102"/>
    </row>
    <row r="456" spans="1:11" ht="19.5" customHeight="1" hidden="1">
      <c r="A456" s="965"/>
      <c r="B456" s="86"/>
      <c r="C456" s="103"/>
      <c r="D456" s="101"/>
      <c r="E456" s="102"/>
      <c r="F456" s="103"/>
      <c r="G456" s="101"/>
      <c r="H456" s="102"/>
      <c r="I456" s="103"/>
      <c r="J456" s="101"/>
      <c r="K456" s="102"/>
    </row>
    <row r="457" spans="1:11" ht="19.5" customHeight="1" hidden="1">
      <c r="A457" s="965"/>
      <c r="B457" s="86"/>
      <c r="C457" s="103"/>
      <c r="D457" s="101"/>
      <c r="E457" s="102"/>
      <c r="F457" s="103"/>
      <c r="G457" s="101"/>
      <c r="H457" s="102"/>
      <c r="I457" s="103"/>
      <c r="J457" s="101"/>
      <c r="K457" s="102"/>
    </row>
    <row r="458" spans="1:11" ht="19.5" customHeight="1" hidden="1" thickBot="1">
      <c r="A458" s="965"/>
      <c r="B458" s="86"/>
      <c r="C458" s="103"/>
      <c r="D458" s="101"/>
      <c r="E458" s="102"/>
      <c r="F458" s="103"/>
      <c r="G458" s="101"/>
      <c r="H458" s="102"/>
      <c r="I458" s="103"/>
      <c r="J458" s="101"/>
      <c r="K458" s="102"/>
    </row>
    <row r="459" spans="1:11" ht="19.5" customHeight="1" hidden="1" thickBot="1">
      <c r="A459" s="966"/>
      <c r="B459" s="84" t="s">
        <v>201</v>
      </c>
      <c r="C459" s="112">
        <f>SUM(C454:C458)</f>
        <v>0</v>
      </c>
      <c r="D459" s="113"/>
      <c r="E459" s="122">
        <f>SUM(E454:E458)</f>
        <v>0</v>
      </c>
      <c r="F459" s="112">
        <f>SUM(F454:F458)</f>
        <v>0</v>
      </c>
      <c r="G459" s="113"/>
      <c r="H459" s="122">
        <f>SUM(H454:H458)</f>
        <v>0</v>
      </c>
      <c r="I459" s="112">
        <f>SUM(I454:I458)</f>
        <v>0</v>
      </c>
      <c r="J459" s="113"/>
      <c r="K459" s="122">
        <f>SUM(K454:K458)</f>
        <v>0</v>
      </c>
    </row>
    <row r="460" spans="1:11" ht="1.5" customHeight="1" hidden="1" thickBot="1">
      <c r="A460" s="30"/>
      <c r="B460" s="31"/>
      <c r="C460" s="32"/>
      <c r="D460" s="32"/>
      <c r="E460" s="32"/>
      <c r="F460" s="32"/>
      <c r="G460" s="32"/>
      <c r="H460" s="32"/>
      <c r="I460" s="32"/>
      <c r="J460" s="32"/>
      <c r="K460" s="33"/>
    </row>
    <row r="461" spans="1:11" ht="19.5" customHeight="1">
      <c r="A461" s="964" t="s">
        <v>251</v>
      </c>
      <c r="B461" s="231" t="s">
        <v>435</v>
      </c>
      <c r="C461" s="103">
        <v>1</v>
      </c>
      <c r="D461" s="101" t="s">
        <v>47</v>
      </c>
      <c r="E461" s="102">
        <v>150</v>
      </c>
      <c r="F461" s="103">
        <v>1</v>
      </c>
      <c r="G461" s="101" t="s">
        <v>47</v>
      </c>
      <c r="H461" s="102">
        <v>180</v>
      </c>
      <c r="I461" s="103">
        <v>1</v>
      </c>
      <c r="J461" s="101" t="s">
        <v>47</v>
      </c>
      <c r="K461" s="102">
        <v>200</v>
      </c>
    </row>
    <row r="462" spans="1:11" ht="19.5" customHeight="1" thickBot="1">
      <c r="A462" s="965"/>
      <c r="B462" s="111"/>
      <c r="C462" s="103"/>
      <c r="D462" s="101"/>
      <c r="E462" s="102"/>
      <c r="F462" s="103"/>
      <c r="G462" s="101"/>
      <c r="H462" s="102"/>
      <c r="I462" s="103"/>
      <c r="J462" s="101"/>
      <c r="K462" s="102"/>
    </row>
    <row r="463" spans="1:11" ht="19.5" customHeight="1" hidden="1">
      <c r="A463" s="965"/>
      <c r="B463" s="108"/>
      <c r="C463" s="103"/>
      <c r="D463" s="101"/>
      <c r="E463" s="102"/>
      <c r="F463" s="103"/>
      <c r="G463" s="101"/>
      <c r="H463" s="102"/>
      <c r="I463" s="103"/>
      <c r="J463" s="101"/>
      <c r="K463" s="102"/>
    </row>
    <row r="464" spans="1:11" ht="19.5" customHeight="1" hidden="1">
      <c r="A464" s="965"/>
      <c r="B464" s="108"/>
      <c r="C464" s="103"/>
      <c r="D464" s="101"/>
      <c r="E464" s="102"/>
      <c r="F464" s="103"/>
      <c r="G464" s="101"/>
      <c r="H464" s="102"/>
      <c r="I464" s="103"/>
      <c r="J464" s="101"/>
      <c r="K464" s="102"/>
    </row>
    <row r="465" spans="1:11" ht="19.5" customHeight="1" hidden="1" thickBot="1">
      <c r="A465" s="965"/>
      <c r="B465" s="109"/>
      <c r="C465" s="104"/>
      <c r="D465" s="105"/>
      <c r="E465" s="106"/>
      <c r="F465" s="103"/>
      <c r="G465" s="101"/>
      <c r="H465" s="102"/>
      <c r="I465" s="103"/>
      <c r="J465" s="101"/>
      <c r="K465" s="102"/>
    </row>
    <row r="466" spans="1:11" ht="19.5" customHeight="1" thickBot="1">
      <c r="A466" s="966"/>
      <c r="B466" s="84" t="s">
        <v>201</v>
      </c>
      <c r="C466" s="112">
        <f>SUM(C461:C465)</f>
        <v>1</v>
      </c>
      <c r="D466" s="113"/>
      <c r="E466" s="122">
        <f>SUM(E461:E465)</f>
        <v>150</v>
      </c>
      <c r="F466" s="112">
        <f>SUM(F461:F465)</f>
        <v>1</v>
      </c>
      <c r="G466" s="113"/>
      <c r="H466" s="122">
        <f>SUM(H461:H465)</f>
        <v>180</v>
      </c>
      <c r="I466" s="112">
        <f>SUM(I461:I465)</f>
        <v>1</v>
      </c>
      <c r="J466" s="113"/>
      <c r="K466" s="122">
        <f>SUM(K461:K465)</f>
        <v>200</v>
      </c>
    </row>
    <row r="467" spans="1:11" ht="19.5" customHeight="1" thickBot="1">
      <c r="A467" s="30"/>
      <c r="B467" s="31"/>
      <c r="C467" s="32"/>
      <c r="D467" s="32"/>
      <c r="E467" s="32"/>
      <c r="F467" s="32"/>
      <c r="G467" s="32"/>
      <c r="H467" s="32"/>
      <c r="I467" s="32"/>
      <c r="J467" s="32"/>
      <c r="K467" s="33"/>
    </row>
    <row r="468" spans="1:11" ht="19.5" customHeight="1">
      <c r="A468" s="964" t="s">
        <v>252</v>
      </c>
      <c r="B468" s="58" t="s">
        <v>438</v>
      </c>
      <c r="C468" s="103">
        <v>1</v>
      </c>
      <c r="D468" s="101" t="s">
        <v>47</v>
      </c>
      <c r="E468" s="102">
        <v>50</v>
      </c>
      <c r="F468" s="103">
        <v>1</v>
      </c>
      <c r="G468" s="101" t="s">
        <v>47</v>
      </c>
      <c r="H468" s="102">
        <v>75</v>
      </c>
      <c r="I468" s="103">
        <v>1</v>
      </c>
      <c r="J468" s="101" t="s">
        <v>47</v>
      </c>
      <c r="K468" s="102">
        <v>100</v>
      </c>
    </row>
    <row r="469" spans="1:11" ht="19.5" customHeight="1">
      <c r="A469" s="965"/>
      <c r="B469" s="109" t="s">
        <v>439</v>
      </c>
      <c r="C469" s="104">
        <v>1</v>
      </c>
      <c r="D469" s="105" t="s">
        <v>47</v>
      </c>
      <c r="E469" s="106">
        <v>50</v>
      </c>
      <c r="F469" s="103">
        <v>1</v>
      </c>
      <c r="G469" s="105" t="s">
        <v>47</v>
      </c>
      <c r="H469" s="102">
        <v>75</v>
      </c>
      <c r="I469" s="103">
        <v>1</v>
      </c>
      <c r="J469" s="105" t="s">
        <v>47</v>
      </c>
      <c r="K469" s="102">
        <v>100</v>
      </c>
    </row>
    <row r="470" spans="1:11" ht="19.5" customHeight="1" thickBot="1">
      <c r="A470" s="965"/>
      <c r="B470" s="108"/>
      <c r="C470" s="103"/>
      <c r="D470" s="101"/>
      <c r="E470" s="102"/>
      <c r="F470" s="103"/>
      <c r="G470" s="101"/>
      <c r="H470" s="102"/>
      <c r="I470" s="103"/>
      <c r="J470" s="101"/>
      <c r="K470" s="102"/>
    </row>
    <row r="471" spans="1:11" ht="19.5" customHeight="1" hidden="1">
      <c r="A471" s="965"/>
      <c r="B471" s="108"/>
      <c r="C471" s="103"/>
      <c r="D471" s="101"/>
      <c r="E471" s="102"/>
      <c r="F471" s="103"/>
      <c r="G471" s="101"/>
      <c r="H471" s="102"/>
      <c r="I471" s="103"/>
      <c r="J471" s="101"/>
      <c r="K471" s="102"/>
    </row>
    <row r="472" spans="1:11" ht="19.5" customHeight="1" hidden="1" thickBot="1">
      <c r="A472" s="965"/>
      <c r="B472" s="109"/>
      <c r="C472" s="104"/>
      <c r="D472" s="105"/>
      <c r="E472" s="106"/>
      <c r="F472" s="103"/>
      <c r="G472" s="101"/>
      <c r="H472" s="102"/>
      <c r="I472" s="103"/>
      <c r="J472" s="101"/>
      <c r="K472" s="102"/>
    </row>
    <row r="473" spans="1:11" ht="19.5" customHeight="1" thickBot="1">
      <c r="A473" s="966"/>
      <c r="B473" s="84" t="s">
        <v>201</v>
      </c>
      <c r="C473" s="112">
        <f>SUM(C468:C472)</f>
        <v>2</v>
      </c>
      <c r="D473" s="113"/>
      <c r="E473" s="122">
        <f>SUM(E468:E472)</f>
        <v>100</v>
      </c>
      <c r="F473" s="112">
        <f>SUM(F468:F472)</f>
        <v>2</v>
      </c>
      <c r="G473" s="113"/>
      <c r="H473" s="122">
        <f>SUM(H468:H472)</f>
        <v>150</v>
      </c>
      <c r="I473" s="112">
        <f>SUM(I468:I472)</f>
        <v>2</v>
      </c>
      <c r="J473" s="113"/>
      <c r="K473" s="122">
        <f>SUM(K468:K472)</f>
        <v>200</v>
      </c>
    </row>
    <row r="474" spans="1:11" ht="19.5" customHeight="1" thickBot="1">
      <c r="A474" s="980" t="s">
        <v>85</v>
      </c>
      <c r="B474" s="981"/>
      <c r="C474" s="116">
        <f>C438+C445+C452+C459+C466+C473</f>
        <v>3</v>
      </c>
      <c r="D474" s="117"/>
      <c r="E474" s="119">
        <f>E438+E445+E452+E459+E466+E473</f>
        <v>250</v>
      </c>
      <c r="F474" s="116">
        <f>F438+F445+F452+F459+F466+F473</f>
        <v>3</v>
      </c>
      <c r="G474" s="117"/>
      <c r="H474" s="119">
        <f>H438+H445+H452+H459+H466+H473</f>
        <v>330</v>
      </c>
      <c r="I474" s="116">
        <f>I438+I445+I452+I459+I466+I473</f>
        <v>3</v>
      </c>
      <c r="J474" s="117"/>
      <c r="K474" s="119">
        <f>K438+K445+K452+K459+K466+K473</f>
        <v>400</v>
      </c>
    </row>
    <row r="475" spans="1:11" ht="19.5" customHeight="1" thickBot="1">
      <c r="A475" s="30"/>
      <c r="B475" s="31"/>
      <c r="C475" s="32"/>
      <c r="D475" s="32"/>
      <c r="E475" s="32"/>
      <c r="F475" s="32"/>
      <c r="G475" s="32"/>
      <c r="H475" s="32"/>
      <c r="I475" s="32"/>
      <c r="J475" s="32"/>
      <c r="K475" s="33"/>
    </row>
    <row r="476" spans="1:11" ht="19.5" customHeight="1" thickBot="1">
      <c r="A476" s="982" t="s">
        <v>194</v>
      </c>
      <c r="B476" s="983"/>
      <c r="C476" s="984"/>
      <c r="D476" s="984"/>
      <c r="E476" s="984"/>
      <c r="F476" s="984"/>
      <c r="G476" s="984"/>
      <c r="H476" s="984"/>
      <c r="I476" s="984"/>
      <c r="J476" s="984"/>
      <c r="K476" s="985"/>
    </row>
    <row r="477" spans="1:11" ht="19.5" customHeight="1" hidden="1">
      <c r="A477" s="964" t="s">
        <v>253</v>
      </c>
      <c r="B477" s="107"/>
      <c r="C477" s="100"/>
      <c r="D477" s="98"/>
      <c r="E477" s="99"/>
      <c r="F477" s="100"/>
      <c r="G477" s="98"/>
      <c r="H477" s="99"/>
      <c r="I477" s="100"/>
      <c r="J477" s="98"/>
      <c r="K477" s="99"/>
    </row>
    <row r="478" spans="1:11" ht="19.5" customHeight="1" hidden="1">
      <c r="A478" s="965"/>
      <c r="B478" s="111"/>
      <c r="C478" s="128"/>
      <c r="D478" s="129"/>
      <c r="E478" s="130"/>
      <c r="F478" s="128"/>
      <c r="G478" s="129"/>
      <c r="H478" s="130"/>
      <c r="I478" s="128"/>
      <c r="J478" s="129"/>
      <c r="K478" s="130"/>
    </row>
    <row r="479" spans="1:11" ht="19.5" customHeight="1" hidden="1">
      <c r="A479" s="965"/>
      <c r="B479" s="111"/>
      <c r="C479" s="103"/>
      <c r="D479" s="101"/>
      <c r="E479" s="102"/>
      <c r="F479" s="103"/>
      <c r="G479" s="101"/>
      <c r="H479" s="102"/>
      <c r="I479" s="103"/>
      <c r="J479" s="101"/>
      <c r="K479" s="102"/>
    </row>
    <row r="480" spans="1:11" ht="19.5" customHeight="1" hidden="1" thickBot="1">
      <c r="A480" s="965"/>
      <c r="B480" s="109"/>
      <c r="C480" s="104"/>
      <c r="D480" s="105"/>
      <c r="E480" s="106"/>
      <c r="F480" s="103"/>
      <c r="G480" s="101"/>
      <c r="H480" s="102"/>
      <c r="I480" s="103"/>
      <c r="J480" s="101"/>
      <c r="K480" s="102"/>
    </row>
    <row r="481" spans="1:11" ht="19.5" customHeight="1" hidden="1" thickBot="1">
      <c r="A481" s="966"/>
      <c r="B481" s="84" t="s">
        <v>201</v>
      </c>
      <c r="C481" s="112">
        <f>SUM(C477:C480)</f>
        <v>0</v>
      </c>
      <c r="D481" s="113"/>
      <c r="E481" s="122">
        <f>SUM(E477:E480)</f>
        <v>0</v>
      </c>
      <c r="F481" s="112">
        <f>SUM(F477:F480)</f>
        <v>0</v>
      </c>
      <c r="G481" s="113"/>
      <c r="H481" s="122">
        <f>SUM(H477:H480)</f>
        <v>0</v>
      </c>
      <c r="I481" s="112">
        <f>SUM(I477:I480)</f>
        <v>0</v>
      </c>
      <c r="J481" s="113"/>
      <c r="K481" s="122">
        <f>SUM(K477:K480)</f>
        <v>0</v>
      </c>
    </row>
    <row r="482" spans="1:11" ht="19.5" customHeight="1" hidden="1" thickBot="1">
      <c r="A482" s="30"/>
      <c r="B482" s="31"/>
      <c r="C482" s="32"/>
      <c r="D482" s="32"/>
      <c r="E482" s="32"/>
      <c r="F482" s="32"/>
      <c r="G482" s="32"/>
      <c r="H482" s="32"/>
      <c r="I482" s="32"/>
      <c r="J482" s="32"/>
      <c r="K482" s="33"/>
    </row>
    <row r="483" spans="1:11" ht="19.5" customHeight="1" hidden="1">
      <c r="A483" s="964" t="s">
        <v>254</v>
      </c>
      <c r="B483" s="107"/>
      <c r="C483" s="100"/>
      <c r="D483" s="98"/>
      <c r="E483" s="99"/>
      <c r="F483" s="100"/>
      <c r="G483" s="98"/>
      <c r="H483" s="99"/>
      <c r="I483" s="100"/>
      <c r="J483" s="98"/>
      <c r="K483" s="99"/>
    </row>
    <row r="484" spans="1:11" ht="19.5" customHeight="1" hidden="1">
      <c r="A484" s="965"/>
      <c r="B484" s="111"/>
      <c r="C484" s="128"/>
      <c r="D484" s="129"/>
      <c r="E484" s="130"/>
      <c r="F484" s="128"/>
      <c r="G484" s="129"/>
      <c r="H484" s="130"/>
      <c r="I484" s="128"/>
      <c r="J484" s="129"/>
      <c r="K484" s="130"/>
    </row>
    <row r="485" spans="1:11" ht="19.5" customHeight="1" hidden="1">
      <c r="A485" s="965"/>
      <c r="B485" s="111"/>
      <c r="C485" s="103"/>
      <c r="D485" s="101"/>
      <c r="E485" s="102"/>
      <c r="F485" s="103"/>
      <c r="G485" s="101"/>
      <c r="H485" s="102"/>
      <c r="I485" s="103"/>
      <c r="J485" s="101"/>
      <c r="K485" s="102"/>
    </row>
    <row r="486" spans="1:11" ht="19.5" customHeight="1" hidden="1" thickBot="1">
      <c r="A486" s="965"/>
      <c r="B486" s="109"/>
      <c r="C486" s="104"/>
      <c r="D486" s="105"/>
      <c r="E486" s="106"/>
      <c r="F486" s="103"/>
      <c r="G486" s="101"/>
      <c r="H486" s="102"/>
      <c r="I486" s="103"/>
      <c r="J486" s="101"/>
      <c r="K486" s="102"/>
    </row>
    <row r="487" spans="1:11" ht="19.5" customHeight="1" hidden="1" thickBot="1">
      <c r="A487" s="966"/>
      <c r="B487" s="84" t="s">
        <v>201</v>
      </c>
      <c r="C487" s="112">
        <f>SUM(C483:C486)</f>
        <v>0</v>
      </c>
      <c r="D487" s="113"/>
      <c r="E487" s="122">
        <f>SUM(E483:E486)</f>
        <v>0</v>
      </c>
      <c r="F487" s="112">
        <f>SUM(F483:F486)</f>
        <v>0</v>
      </c>
      <c r="G487" s="113"/>
      <c r="H487" s="122">
        <f>SUM(H483:H486)</f>
        <v>0</v>
      </c>
      <c r="I487" s="112">
        <f>SUM(I483:I486)</f>
        <v>0</v>
      </c>
      <c r="J487" s="113"/>
      <c r="K487" s="122">
        <f>SUM(K483:K486)</f>
        <v>0</v>
      </c>
    </row>
    <row r="488" spans="1:11" ht="19.5" customHeight="1" hidden="1" thickBot="1">
      <c r="A488" s="30"/>
      <c r="B488" s="31"/>
      <c r="C488" s="32"/>
      <c r="D488" s="32"/>
      <c r="E488" s="32"/>
      <c r="F488" s="32"/>
      <c r="G488" s="32"/>
      <c r="H488" s="32"/>
      <c r="I488" s="32"/>
      <c r="J488" s="32"/>
      <c r="K488" s="33"/>
    </row>
    <row r="489" spans="1:11" ht="15" customHeight="1" hidden="1">
      <c r="A489" s="964" t="s">
        <v>255</v>
      </c>
      <c r="B489" s="107"/>
      <c r="C489" s="100"/>
      <c r="D489" s="98"/>
      <c r="E489" s="99"/>
      <c r="F489" s="100"/>
      <c r="G489" s="98"/>
      <c r="H489" s="99"/>
      <c r="I489" s="100"/>
      <c r="J489" s="98"/>
      <c r="K489" s="99"/>
    </row>
    <row r="490" spans="1:11" ht="15" customHeight="1" hidden="1">
      <c r="A490" s="965"/>
      <c r="B490" s="111"/>
      <c r="C490" s="128"/>
      <c r="D490" s="129"/>
      <c r="E490" s="130"/>
      <c r="F490" s="128"/>
      <c r="G490" s="129"/>
      <c r="H490" s="130"/>
      <c r="I490" s="128"/>
      <c r="J490" s="129"/>
      <c r="K490" s="130"/>
    </row>
    <row r="491" spans="1:11" ht="15" customHeight="1" hidden="1">
      <c r="A491" s="965"/>
      <c r="B491" s="111"/>
      <c r="C491" s="103"/>
      <c r="D491" s="101"/>
      <c r="E491" s="102"/>
      <c r="F491" s="103"/>
      <c r="G491" s="101"/>
      <c r="H491" s="102"/>
      <c r="I491" s="103"/>
      <c r="J491" s="101"/>
      <c r="K491" s="102"/>
    </row>
    <row r="492" spans="1:11" ht="15" customHeight="1" hidden="1">
      <c r="A492" s="965"/>
      <c r="B492" s="108"/>
      <c r="C492" s="103"/>
      <c r="D492" s="101"/>
      <c r="E492" s="102"/>
      <c r="F492" s="103"/>
      <c r="G492" s="101"/>
      <c r="H492" s="102"/>
      <c r="I492" s="103"/>
      <c r="J492" s="101"/>
      <c r="K492" s="102"/>
    </row>
    <row r="493" spans="1:11" ht="15" customHeight="1" hidden="1" thickBot="1">
      <c r="A493" s="965"/>
      <c r="B493" s="109"/>
      <c r="C493" s="104"/>
      <c r="D493" s="105"/>
      <c r="E493" s="106"/>
      <c r="F493" s="103"/>
      <c r="G493" s="101"/>
      <c r="H493" s="102"/>
      <c r="I493" s="103"/>
      <c r="J493" s="101"/>
      <c r="K493" s="102"/>
    </row>
    <row r="494" spans="1:11" ht="15" customHeight="1" hidden="1" thickBot="1">
      <c r="A494" s="966"/>
      <c r="B494" s="84" t="s">
        <v>201</v>
      </c>
      <c r="C494" s="112">
        <f>SUM(C489:C493)</f>
        <v>0</v>
      </c>
      <c r="D494" s="113"/>
      <c r="E494" s="122">
        <f>SUM(E489:E493)</f>
        <v>0</v>
      </c>
      <c r="F494" s="112">
        <f>SUM(F489:F493)</f>
        <v>0</v>
      </c>
      <c r="G494" s="113"/>
      <c r="H494" s="122">
        <f>SUM(H489:H493)</f>
        <v>0</v>
      </c>
      <c r="I494" s="112">
        <f>SUM(I489:I493)</f>
        <v>0</v>
      </c>
      <c r="J494" s="113"/>
      <c r="K494" s="122">
        <f>SUM(K489:K493)</f>
        <v>0</v>
      </c>
    </row>
    <row r="495" spans="1:11" ht="15" customHeight="1" hidden="1" thickBot="1">
      <c r="A495" s="30"/>
      <c r="B495" s="31"/>
      <c r="C495" s="32"/>
      <c r="D495" s="32"/>
      <c r="E495" s="32"/>
      <c r="F495" s="32"/>
      <c r="G495" s="32"/>
      <c r="H495" s="32"/>
      <c r="I495" s="32"/>
      <c r="J495" s="32"/>
      <c r="K495" s="33"/>
    </row>
    <row r="496" spans="1:11" ht="15" customHeight="1" hidden="1">
      <c r="A496" s="964" t="s">
        <v>256</v>
      </c>
      <c r="B496" s="107"/>
      <c r="C496" s="100"/>
      <c r="D496" s="98"/>
      <c r="E496" s="99"/>
      <c r="F496" s="100"/>
      <c r="G496" s="98"/>
      <c r="H496" s="99"/>
      <c r="I496" s="100"/>
      <c r="J496" s="98"/>
      <c r="K496" s="99"/>
    </row>
    <row r="497" spans="1:11" ht="15" customHeight="1" hidden="1">
      <c r="A497" s="965"/>
      <c r="B497" s="111"/>
      <c r="C497" s="128"/>
      <c r="D497" s="129"/>
      <c r="E497" s="130"/>
      <c r="F497" s="128"/>
      <c r="G497" s="129"/>
      <c r="H497" s="130"/>
      <c r="I497" s="128"/>
      <c r="J497" s="129"/>
      <c r="K497" s="130"/>
    </row>
    <row r="498" spans="1:11" ht="15" customHeight="1" hidden="1">
      <c r="A498" s="965"/>
      <c r="B498" s="111"/>
      <c r="C498" s="128"/>
      <c r="D498" s="129"/>
      <c r="E498" s="130"/>
      <c r="F498" s="128"/>
      <c r="G498" s="129"/>
      <c r="H498" s="130"/>
      <c r="I498" s="128"/>
      <c r="J498" s="129"/>
      <c r="K498" s="130"/>
    </row>
    <row r="499" spans="1:11" ht="15" customHeight="1" hidden="1">
      <c r="A499" s="965"/>
      <c r="B499" s="108"/>
      <c r="C499" s="103"/>
      <c r="D499" s="101"/>
      <c r="E499" s="102"/>
      <c r="F499" s="103"/>
      <c r="G499" s="101"/>
      <c r="H499" s="102"/>
      <c r="I499" s="103"/>
      <c r="J499" s="101"/>
      <c r="K499" s="102"/>
    </row>
    <row r="500" spans="1:11" ht="15" customHeight="1" hidden="1" thickBot="1">
      <c r="A500" s="965"/>
      <c r="B500" s="109"/>
      <c r="C500" s="104"/>
      <c r="D500" s="105"/>
      <c r="E500" s="106"/>
      <c r="F500" s="103"/>
      <c r="G500" s="101"/>
      <c r="H500" s="102"/>
      <c r="I500" s="103"/>
      <c r="J500" s="101"/>
      <c r="K500" s="102"/>
    </row>
    <row r="501" spans="1:11" ht="15" customHeight="1" hidden="1" thickBot="1">
      <c r="A501" s="966"/>
      <c r="B501" s="84" t="s">
        <v>201</v>
      </c>
      <c r="C501" s="112">
        <f>SUM(C496:C500)</f>
        <v>0</v>
      </c>
      <c r="D501" s="113"/>
      <c r="E501" s="122">
        <f>SUM(E496:E500)</f>
        <v>0</v>
      </c>
      <c r="F501" s="112">
        <f>SUM(F496:F500)</f>
        <v>0</v>
      </c>
      <c r="G501" s="113"/>
      <c r="H501" s="122">
        <f>SUM(H496:H500)</f>
        <v>0</v>
      </c>
      <c r="I501" s="112">
        <f>SUM(I496:I500)</f>
        <v>0</v>
      </c>
      <c r="J501" s="113"/>
      <c r="K501" s="122">
        <f>SUM(K496:K500)</f>
        <v>0</v>
      </c>
    </row>
    <row r="502" spans="1:11" ht="15" customHeight="1" hidden="1" thickBot="1">
      <c r="A502" s="30"/>
      <c r="B502" s="31"/>
      <c r="C502" s="32"/>
      <c r="D502" s="32"/>
      <c r="E502" s="32"/>
      <c r="F502" s="32"/>
      <c r="G502" s="32"/>
      <c r="H502" s="32"/>
      <c r="I502" s="32"/>
      <c r="J502" s="32"/>
      <c r="K502" s="33"/>
    </row>
    <row r="503" spans="1:11" ht="15" customHeight="1" hidden="1">
      <c r="A503" s="964" t="s">
        <v>257</v>
      </c>
      <c r="B503" s="107"/>
      <c r="C503" s="100"/>
      <c r="D503" s="98"/>
      <c r="E503" s="99"/>
      <c r="F503" s="100"/>
      <c r="G503" s="98"/>
      <c r="H503" s="99"/>
      <c r="I503" s="100"/>
      <c r="J503" s="98"/>
      <c r="K503" s="99"/>
    </row>
    <row r="504" spans="1:11" ht="15" customHeight="1" hidden="1">
      <c r="A504" s="965"/>
      <c r="B504" s="111"/>
      <c r="C504" s="128"/>
      <c r="D504" s="129"/>
      <c r="E504" s="130"/>
      <c r="F504" s="128"/>
      <c r="G504" s="129"/>
      <c r="H504" s="130"/>
      <c r="I504" s="128"/>
      <c r="J504" s="129"/>
      <c r="K504" s="130"/>
    </row>
    <row r="505" spans="1:11" ht="15" customHeight="1" hidden="1">
      <c r="A505" s="965"/>
      <c r="B505" s="111"/>
      <c r="C505" s="103"/>
      <c r="D505" s="101"/>
      <c r="E505" s="102"/>
      <c r="F505" s="103"/>
      <c r="G505" s="101"/>
      <c r="H505" s="102"/>
      <c r="I505" s="103"/>
      <c r="J505" s="101"/>
      <c r="K505" s="102"/>
    </row>
    <row r="506" spans="1:11" ht="15" customHeight="1" hidden="1">
      <c r="A506" s="965"/>
      <c r="B506" s="108"/>
      <c r="C506" s="103"/>
      <c r="D506" s="101"/>
      <c r="E506" s="102"/>
      <c r="F506" s="103"/>
      <c r="G506" s="101"/>
      <c r="H506" s="102"/>
      <c r="I506" s="103"/>
      <c r="J506" s="101"/>
      <c r="K506" s="102"/>
    </row>
    <row r="507" spans="1:11" ht="15" customHeight="1" hidden="1" thickBot="1">
      <c r="A507" s="965"/>
      <c r="B507" s="109"/>
      <c r="C507" s="104"/>
      <c r="D507" s="105"/>
      <c r="E507" s="106"/>
      <c r="F507" s="103"/>
      <c r="G507" s="101"/>
      <c r="H507" s="102"/>
      <c r="I507" s="103"/>
      <c r="J507" s="101"/>
      <c r="K507" s="102"/>
    </row>
    <row r="508" spans="1:11" ht="15" customHeight="1" hidden="1" thickBot="1">
      <c r="A508" s="966"/>
      <c r="B508" s="84" t="s">
        <v>201</v>
      </c>
      <c r="C508" s="112">
        <f>SUM(C503:C507)</f>
        <v>0</v>
      </c>
      <c r="D508" s="113"/>
      <c r="E508" s="122">
        <f>SUM(E503:E507)</f>
        <v>0</v>
      </c>
      <c r="F508" s="112">
        <f>SUM(F503:F507)</f>
        <v>0</v>
      </c>
      <c r="G508" s="113"/>
      <c r="H508" s="122">
        <f>SUM(H503:H507)</f>
        <v>0</v>
      </c>
      <c r="I508" s="112">
        <f>SUM(I503:I507)</f>
        <v>0</v>
      </c>
      <c r="J508" s="113"/>
      <c r="K508" s="122">
        <f>SUM(K503:K507)</f>
        <v>0</v>
      </c>
    </row>
    <row r="509" spans="1:11" ht="15" customHeight="1" hidden="1" thickBot="1">
      <c r="A509" s="30"/>
      <c r="B509" s="31"/>
      <c r="C509" s="32"/>
      <c r="D509" s="32"/>
      <c r="E509" s="32"/>
      <c r="F509" s="32"/>
      <c r="G509" s="32"/>
      <c r="H509" s="32"/>
      <c r="I509" s="32"/>
      <c r="J509" s="32"/>
      <c r="K509" s="33"/>
    </row>
    <row r="510" spans="1:11" ht="15" customHeight="1" hidden="1">
      <c r="A510" s="964" t="s">
        <v>258</v>
      </c>
      <c r="B510" s="107"/>
      <c r="C510" s="100"/>
      <c r="D510" s="98"/>
      <c r="E510" s="99"/>
      <c r="F510" s="100"/>
      <c r="G510" s="98"/>
      <c r="H510" s="99"/>
      <c r="I510" s="100"/>
      <c r="J510" s="98"/>
      <c r="K510" s="99"/>
    </row>
    <row r="511" spans="1:11" ht="15" customHeight="1" hidden="1">
      <c r="A511" s="965"/>
      <c r="B511" s="111"/>
      <c r="C511" s="103"/>
      <c r="D511" s="101"/>
      <c r="E511" s="102"/>
      <c r="F511" s="103"/>
      <c r="G511" s="101"/>
      <c r="H511" s="102"/>
      <c r="I511" s="103"/>
      <c r="J511" s="101"/>
      <c r="K511" s="102"/>
    </row>
    <row r="512" spans="1:11" ht="15" customHeight="1" hidden="1">
      <c r="A512" s="965"/>
      <c r="B512" s="108"/>
      <c r="C512" s="103"/>
      <c r="D512" s="101"/>
      <c r="E512" s="102"/>
      <c r="F512" s="103"/>
      <c r="G512" s="101"/>
      <c r="H512" s="102"/>
      <c r="I512" s="103"/>
      <c r="J512" s="101"/>
      <c r="K512" s="102"/>
    </row>
    <row r="513" spans="1:11" ht="15" customHeight="1" hidden="1">
      <c r="A513" s="965"/>
      <c r="B513" s="108"/>
      <c r="C513" s="103"/>
      <c r="D513" s="101"/>
      <c r="E513" s="102"/>
      <c r="F513" s="103"/>
      <c r="G513" s="101"/>
      <c r="H513" s="102"/>
      <c r="I513" s="103"/>
      <c r="J513" s="101"/>
      <c r="K513" s="102"/>
    </row>
    <row r="514" spans="1:11" ht="15" customHeight="1" hidden="1" thickBot="1">
      <c r="A514" s="965"/>
      <c r="B514" s="109"/>
      <c r="C514" s="104"/>
      <c r="D514" s="105"/>
      <c r="E514" s="106"/>
      <c r="F514" s="103"/>
      <c r="G514" s="101"/>
      <c r="H514" s="102"/>
      <c r="I514" s="103"/>
      <c r="J514" s="101"/>
      <c r="K514" s="102"/>
    </row>
    <row r="515" spans="1:11" ht="15" customHeight="1" hidden="1" thickBot="1">
      <c r="A515" s="966"/>
      <c r="B515" s="84" t="s">
        <v>201</v>
      </c>
      <c r="C515" s="112">
        <f>SUM(C510:C514)</f>
        <v>0</v>
      </c>
      <c r="D515" s="113"/>
      <c r="E515" s="122">
        <f>SUM(E510:E514)</f>
        <v>0</v>
      </c>
      <c r="F515" s="112">
        <f>SUM(F510:F514)</f>
        <v>0</v>
      </c>
      <c r="G515" s="113"/>
      <c r="H515" s="122">
        <f>SUM(H510:H514)</f>
        <v>0</v>
      </c>
      <c r="I515" s="112">
        <f>SUM(I510:I514)</f>
        <v>0</v>
      </c>
      <c r="J515" s="113"/>
      <c r="K515" s="122">
        <f>SUM(K510:K514)</f>
        <v>0</v>
      </c>
    </row>
    <row r="516" spans="1:11" ht="15" customHeight="1" hidden="1" thickBot="1">
      <c r="A516" s="980" t="s">
        <v>105</v>
      </c>
      <c r="B516" s="981" t="s">
        <v>26</v>
      </c>
      <c r="C516" s="116">
        <f>C481+C487+C494+C501+C508+C515</f>
        <v>0</v>
      </c>
      <c r="D516" s="117"/>
      <c r="E516" s="119">
        <f>E481+E487+E494+E501+E508+E515</f>
        <v>0</v>
      </c>
      <c r="F516" s="116">
        <f>F481+F487+F494+F501+F508+F515</f>
        <v>0</v>
      </c>
      <c r="G516" s="117"/>
      <c r="H516" s="119">
        <f>H481+H487+H494+H501+H508+H515</f>
        <v>0</v>
      </c>
      <c r="I516" s="116">
        <f>I481+I487+I494+I501+I508+I515</f>
        <v>0</v>
      </c>
      <c r="J516" s="117"/>
      <c r="K516" s="119">
        <f>K481+K487+K494+K501+K508+K515</f>
        <v>0</v>
      </c>
    </row>
    <row r="517" spans="1:11" ht="15" customHeight="1" hidden="1" thickBot="1">
      <c r="A517" s="30"/>
      <c r="B517" s="31"/>
      <c r="C517" s="32"/>
      <c r="D517" s="32"/>
      <c r="E517" s="32"/>
      <c r="F517" s="32"/>
      <c r="G517" s="32"/>
      <c r="H517" s="32"/>
      <c r="I517" s="32"/>
      <c r="J517" s="32"/>
      <c r="K517" s="33"/>
    </row>
    <row r="518" spans="1:11" ht="15" customHeight="1" hidden="1" thickBot="1">
      <c r="A518" s="982" t="s">
        <v>259</v>
      </c>
      <c r="B518" s="983"/>
      <c r="C518" s="984"/>
      <c r="D518" s="984"/>
      <c r="E518" s="984"/>
      <c r="F518" s="984"/>
      <c r="G518" s="984"/>
      <c r="H518" s="984"/>
      <c r="I518" s="984"/>
      <c r="J518" s="984"/>
      <c r="K518" s="985"/>
    </row>
    <row r="519" spans="1:11" ht="15" customHeight="1" hidden="1">
      <c r="A519" s="964" t="s">
        <v>260</v>
      </c>
      <c r="B519" s="107"/>
      <c r="C519" s="100"/>
      <c r="D519" s="98"/>
      <c r="E519" s="99"/>
      <c r="F519" s="100"/>
      <c r="G519" s="98"/>
      <c r="H519" s="99"/>
      <c r="I519" s="100"/>
      <c r="J519" s="98"/>
      <c r="K519" s="99"/>
    </row>
    <row r="520" spans="1:11" ht="15" customHeight="1" hidden="1">
      <c r="A520" s="965"/>
      <c r="B520" s="111"/>
      <c r="C520" s="103"/>
      <c r="D520" s="101"/>
      <c r="E520" s="102"/>
      <c r="F520" s="103"/>
      <c r="G520" s="101"/>
      <c r="H520" s="102"/>
      <c r="I520" s="103"/>
      <c r="J520" s="101"/>
      <c r="K520" s="102"/>
    </row>
    <row r="521" spans="1:11" ht="15" customHeight="1" hidden="1">
      <c r="A521" s="965"/>
      <c r="B521" s="108"/>
      <c r="C521" s="103"/>
      <c r="D521" s="101"/>
      <c r="E521" s="102"/>
      <c r="F521" s="103"/>
      <c r="G521" s="101"/>
      <c r="H521" s="102"/>
      <c r="I521" s="103"/>
      <c r="J521" s="101"/>
      <c r="K521" s="102"/>
    </row>
    <row r="522" spans="1:11" ht="15" customHeight="1" hidden="1">
      <c r="A522" s="965"/>
      <c r="B522" s="108"/>
      <c r="C522" s="103"/>
      <c r="D522" s="101"/>
      <c r="E522" s="102"/>
      <c r="F522" s="103"/>
      <c r="G522" s="101"/>
      <c r="H522" s="102"/>
      <c r="I522" s="103"/>
      <c r="J522" s="101"/>
      <c r="K522" s="102"/>
    </row>
    <row r="523" spans="1:11" ht="15" customHeight="1" hidden="1" thickBot="1">
      <c r="A523" s="965"/>
      <c r="B523" s="109"/>
      <c r="C523" s="104"/>
      <c r="D523" s="105"/>
      <c r="E523" s="106"/>
      <c r="F523" s="103"/>
      <c r="G523" s="101"/>
      <c r="H523" s="102"/>
      <c r="I523" s="103"/>
      <c r="J523" s="101"/>
      <c r="K523" s="102"/>
    </row>
    <row r="524" spans="1:11" ht="15" customHeight="1" hidden="1" thickBot="1">
      <c r="A524" s="966"/>
      <c r="B524" s="84" t="s">
        <v>201</v>
      </c>
      <c r="C524" s="112">
        <f>SUM(C519:C523)</f>
        <v>0</v>
      </c>
      <c r="D524" s="113"/>
      <c r="E524" s="122">
        <f>SUM(E519:E523)</f>
        <v>0</v>
      </c>
      <c r="F524" s="112">
        <f>SUM(F519:F523)</f>
        <v>0</v>
      </c>
      <c r="G524" s="113"/>
      <c r="H524" s="122">
        <f>SUM(H519:H523)</f>
        <v>0</v>
      </c>
      <c r="I524" s="112">
        <f>SUM(I519:I523)</f>
        <v>0</v>
      </c>
      <c r="J524" s="113"/>
      <c r="K524" s="122">
        <f>SUM(K519:K523)</f>
        <v>0</v>
      </c>
    </row>
    <row r="525" spans="1:11" ht="15" customHeight="1" hidden="1" thickBot="1">
      <c r="A525" s="30"/>
      <c r="B525" s="31"/>
      <c r="C525" s="32"/>
      <c r="D525" s="32"/>
      <c r="E525" s="32"/>
      <c r="F525" s="32"/>
      <c r="G525" s="32"/>
      <c r="H525" s="32"/>
      <c r="I525" s="32"/>
      <c r="J525" s="32"/>
      <c r="K525" s="33"/>
    </row>
    <row r="526" spans="1:11" ht="15" customHeight="1" hidden="1">
      <c r="A526" s="964" t="s">
        <v>261</v>
      </c>
      <c r="B526" s="107"/>
      <c r="C526" s="100"/>
      <c r="D526" s="98"/>
      <c r="E526" s="99"/>
      <c r="F526" s="100"/>
      <c r="G526" s="98"/>
      <c r="H526" s="99"/>
      <c r="I526" s="100"/>
      <c r="J526" s="98"/>
      <c r="K526" s="99"/>
    </row>
    <row r="527" spans="1:11" ht="15" customHeight="1" hidden="1">
      <c r="A527" s="965"/>
      <c r="B527" s="111"/>
      <c r="C527" s="103"/>
      <c r="D527" s="101"/>
      <c r="E527" s="102"/>
      <c r="F527" s="103"/>
      <c r="G527" s="101"/>
      <c r="H527" s="102"/>
      <c r="I527" s="103"/>
      <c r="J527" s="101"/>
      <c r="K527" s="102"/>
    </row>
    <row r="528" spans="1:11" ht="15" customHeight="1" hidden="1">
      <c r="A528" s="965"/>
      <c r="B528" s="108"/>
      <c r="C528" s="103"/>
      <c r="D528" s="101"/>
      <c r="E528" s="102"/>
      <c r="F528" s="103"/>
      <c r="G528" s="101"/>
      <c r="H528" s="102"/>
      <c r="I528" s="103"/>
      <c r="J528" s="101"/>
      <c r="K528" s="102"/>
    </row>
    <row r="529" spans="1:11" ht="15" customHeight="1" hidden="1">
      <c r="A529" s="965"/>
      <c r="B529" s="108"/>
      <c r="C529" s="103"/>
      <c r="D529" s="101"/>
      <c r="E529" s="102"/>
      <c r="F529" s="103"/>
      <c r="G529" s="101"/>
      <c r="H529" s="102"/>
      <c r="I529" s="103"/>
      <c r="J529" s="101"/>
      <c r="K529" s="102"/>
    </row>
    <row r="530" spans="1:11" ht="15" customHeight="1" hidden="1" thickBot="1">
      <c r="A530" s="965"/>
      <c r="B530" s="109"/>
      <c r="C530" s="104"/>
      <c r="D530" s="105"/>
      <c r="E530" s="106"/>
      <c r="F530" s="103"/>
      <c r="G530" s="101"/>
      <c r="H530" s="102"/>
      <c r="I530" s="103"/>
      <c r="J530" s="101"/>
      <c r="K530" s="102"/>
    </row>
    <row r="531" spans="1:11" ht="15" customHeight="1" hidden="1" thickBot="1">
      <c r="A531" s="966"/>
      <c r="B531" s="84" t="s">
        <v>201</v>
      </c>
      <c r="C531" s="112">
        <f>SUM(C526:C530)</f>
        <v>0</v>
      </c>
      <c r="D531" s="113"/>
      <c r="E531" s="122">
        <f>SUM(E526:E530)</f>
        <v>0</v>
      </c>
      <c r="F531" s="112">
        <f>SUM(F526:F530)</f>
        <v>0</v>
      </c>
      <c r="G531" s="113"/>
      <c r="H531" s="122">
        <f>SUM(H526:H530)</f>
        <v>0</v>
      </c>
      <c r="I531" s="112">
        <f>SUM(I526:I530)</f>
        <v>0</v>
      </c>
      <c r="J531" s="113"/>
      <c r="K531" s="122">
        <f>SUM(K526:K530)</f>
        <v>0</v>
      </c>
    </row>
    <row r="532" spans="1:11" ht="15" customHeight="1" hidden="1" thickBot="1">
      <c r="A532" s="980" t="s">
        <v>262</v>
      </c>
      <c r="B532" s="981" t="s">
        <v>26</v>
      </c>
      <c r="C532" s="116">
        <f>C524+C531</f>
        <v>0</v>
      </c>
      <c r="D532" s="117"/>
      <c r="E532" s="119">
        <f>E524+E531</f>
        <v>0</v>
      </c>
      <c r="F532" s="116">
        <f>F524+F531</f>
        <v>0</v>
      </c>
      <c r="G532" s="117"/>
      <c r="H532" s="119">
        <f>H524+H531</f>
        <v>0</v>
      </c>
      <c r="I532" s="116">
        <f>I524+I531</f>
        <v>0</v>
      </c>
      <c r="J532" s="117"/>
      <c r="K532" s="119">
        <f>K524+K531</f>
        <v>0</v>
      </c>
    </row>
    <row r="533" spans="1:11" ht="15" customHeight="1" hidden="1" thickBot="1">
      <c r="A533" s="30"/>
      <c r="B533" s="31"/>
      <c r="C533" s="32"/>
      <c r="D533" s="32"/>
      <c r="E533" s="32"/>
      <c r="F533" s="32"/>
      <c r="G533" s="32"/>
      <c r="H533" s="32"/>
      <c r="I533" s="32"/>
      <c r="J533" s="32"/>
      <c r="K533" s="33"/>
    </row>
    <row r="534" spans="1:11" ht="15" customHeight="1" hidden="1" thickBot="1">
      <c r="A534" s="982" t="s">
        <v>114</v>
      </c>
      <c r="B534" s="983"/>
      <c r="C534" s="984"/>
      <c r="D534" s="984"/>
      <c r="E534" s="984"/>
      <c r="F534" s="984"/>
      <c r="G534" s="984"/>
      <c r="H534" s="984"/>
      <c r="I534" s="984"/>
      <c r="J534" s="984"/>
      <c r="K534" s="985"/>
    </row>
    <row r="535" spans="1:11" ht="15" customHeight="1" hidden="1">
      <c r="A535" s="964" t="s">
        <v>263</v>
      </c>
      <c r="B535" s="107"/>
      <c r="C535" s="100"/>
      <c r="D535" s="98"/>
      <c r="E535" s="99"/>
      <c r="F535" s="100"/>
      <c r="G535" s="98"/>
      <c r="H535" s="99"/>
      <c r="I535" s="100"/>
      <c r="J535" s="98"/>
      <c r="K535" s="99"/>
    </row>
    <row r="536" spans="1:11" ht="15" customHeight="1" hidden="1">
      <c r="A536" s="965"/>
      <c r="B536" s="111"/>
      <c r="C536" s="103"/>
      <c r="D536" s="101"/>
      <c r="E536" s="102"/>
      <c r="F536" s="103"/>
      <c r="G536" s="101"/>
      <c r="H536" s="102"/>
      <c r="I536" s="103"/>
      <c r="J536" s="101"/>
      <c r="K536" s="102"/>
    </row>
    <row r="537" spans="1:11" ht="15" customHeight="1" hidden="1">
      <c r="A537" s="965"/>
      <c r="B537" s="111"/>
      <c r="C537" s="103"/>
      <c r="D537" s="101"/>
      <c r="E537" s="102"/>
      <c r="F537" s="103"/>
      <c r="G537" s="101"/>
      <c r="H537" s="102"/>
      <c r="I537" s="103"/>
      <c r="J537" s="101"/>
      <c r="K537" s="102"/>
    </row>
    <row r="538" spans="1:11" ht="15" customHeight="1" hidden="1">
      <c r="A538" s="965"/>
      <c r="B538" s="108"/>
      <c r="C538" s="103"/>
      <c r="D538" s="101"/>
      <c r="E538" s="102"/>
      <c r="F538" s="103"/>
      <c r="G538" s="101"/>
      <c r="H538" s="102"/>
      <c r="I538" s="103"/>
      <c r="J538" s="101"/>
      <c r="K538" s="102"/>
    </row>
    <row r="539" spans="1:11" ht="15" customHeight="1" hidden="1" thickBot="1">
      <c r="A539" s="965"/>
      <c r="B539" s="109"/>
      <c r="C539" s="104"/>
      <c r="D539" s="105"/>
      <c r="E539" s="106"/>
      <c r="F539" s="103"/>
      <c r="G539" s="101"/>
      <c r="H539" s="102"/>
      <c r="I539" s="103"/>
      <c r="J539" s="101"/>
      <c r="K539" s="102"/>
    </row>
    <row r="540" spans="1:11" ht="15" customHeight="1" hidden="1" thickBot="1">
      <c r="A540" s="966"/>
      <c r="B540" s="84" t="s">
        <v>201</v>
      </c>
      <c r="C540" s="112">
        <f>SUM(C535:C539)</f>
        <v>0</v>
      </c>
      <c r="D540" s="113"/>
      <c r="E540" s="122">
        <f>SUM(E535:E539)</f>
        <v>0</v>
      </c>
      <c r="F540" s="112">
        <f>SUM(F535:F539)</f>
        <v>0</v>
      </c>
      <c r="G540" s="113"/>
      <c r="H540" s="122">
        <f>SUM(H535:H539)</f>
        <v>0</v>
      </c>
      <c r="I540" s="112">
        <f>SUM(I535:I539)</f>
        <v>0</v>
      </c>
      <c r="J540" s="113"/>
      <c r="K540" s="122">
        <f>SUM(K535:K539)</f>
        <v>0</v>
      </c>
    </row>
    <row r="541" spans="1:11" ht="15" customHeight="1" hidden="1" thickBot="1">
      <c r="A541" s="30"/>
      <c r="B541" s="31"/>
      <c r="C541" s="32"/>
      <c r="D541" s="32"/>
      <c r="E541" s="32"/>
      <c r="F541" s="32"/>
      <c r="G541" s="32"/>
      <c r="H541" s="32"/>
      <c r="I541" s="32"/>
      <c r="J541" s="32"/>
      <c r="K541" s="33"/>
    </row>
    <row r="542" spans="1:11" ht="15" customHeight="1" hidden="1">
      <c r="A542" s="964" t="s">
        <v>264</v>
      </c>
      <c r="B542" s="107"/>
      <c r="C542" s="100"/>
      <c r="D542" s="98"/>
      <c r="E542" s="99"/>
      <c r="F542" s="100"/>
      <c r="G542" s="98"/>
      <c r="H542" s="99"/>
      <c r="I542" s="100"/>
      <c r="J542" s="98"/>
      <c r="K542" s="99"/>
    </row>
    <row r="543" spans="1:11" ht="15" customHeight="1" hidden="1">
      <c r="A543" s="965"/>
      <c r="B543" s="111"/>
      <c r="C543" s="103"/>
      <c r="D543" s="101"/>
      <c r="E543" s="102"/>
      <c r="F543" s="103"/>
      <c r="G543" s="101"/>
      <c r="H543" s="102"/>
      <c r="I543" s="103"/>
      <c r="J543" s="101"/>
      <c r="K543" s="102"/>
    </row>
    <row r="544" spans="1:11" ht="15" customHeight="1" hidden="1">
      <c r="A544" s="965"/>
      <c r="B544" s="111"/>
      <c r="C544" s="103"/>
      <c r="D544" s="101"/>
      <c r="E544" s="102"/>
      <c r="F544" s="103"/>
      <c r="G544" s="101"/>
      <c r="H544" s="102"/>
      <c r="I544" s="103"/>
      <c r="J544" s="101"/>
      <c r="K544" s="102"/>
    </row>
    <row r="545" spans="1:11" ht="15" customHeight="1" hidden="1">
      <c r="A545" s="965"/>
      <c r="B545" s="108"/>
      <c r="C545" s="103"/>
      <c r="D545" s="101"/>
      <c r="E545" s="102"/>
      <c r="F545" s="103"/>
      <c r="G545" s="101"/>
      <c r="H545" s="102"/>
      <c r="I545" s="103"/>
      <c r="J545" s="101"/>
      <c r="K545" s="102"/>
    </row>
    <row r="546" spans="1:11" ht="15" customHeight="1" hidden="1" thickBot="1">
      <c r="A546" s="965"/>
      <c r="B546" s="109"/>
      <c r="C546" s="104"/>
      <c r="D546" s="105"/>
      <c r="E546" s="106"/>
      <c r="F546" s="103"/>
      <c r="G546" s="101"/>
      <c r="H546" s="102"/>
      <c r="I546" s="103"/>
      <c r="J546" s="101"/>
      <c r="K546" s="102"/>
    </row>
    <row r="547" spans="1:11" ht="15" customHeight="1" hidden="1" thickBot="1">
      <c r="A547" s="966"/>
      <c r="B547" s="84" t="s">
        <v>201</v>
      </c>
      <c r="C547" s="112">
        <f>SUM(C542:C546)</f>
        <v>0</v>
      </c>
      <c r="D547" s="113"/>
      <c r="E547" s="122">
        <f>SUM(E542:E546)</f>
        <v>0</v>
      </c>
      <c r="F547" s="112">
        <f>SUM(F542:F546)</f>
        <v>0</v>
      </c>
      <c r="G547" s="113"/>
      <c r="H547" s="122">
        <f>SUM(H542:H546)</f>
        <v>0</v>
      </c>
      <c r="I547" s="112">
        <f>SUM(I542:I546)</f>
        <v>0</v>
      </c>
      <c r="J547" s="113"/>
      <c r="K547" s="122">
        <f>SUM(K542:K546)</f>
        <v>0</v>
      </c>
    </row>
    <row r="548" spans="1:11" ht="15" customHeight="1" hidden="1" thickBot="1">
      <c r="A548" s="30"/>
      <c r="B548" s="31"/>
      <c r="C548" s="32"/>
      <c r="D548" s="32"/>
      <c r="E548" s="32"/>
      <c r="F548" s="32"/>
      <c r="G548" s="32"/>
      <c r="H548" s="32"/>
      <c r="I548" s="32"/>
      <c r="J548" s="32"/>
      <c r="K548" s="33"/>
    </row>
    <row r="549" spans="1:11" ht="15" customHeight="1" hidden="1">
      <c r="A549" s="964" t="s">
        <v>265</v>
      </c>
      <c r="B549" s="107"/>
      <c r="C549" s="100"/>
      <c r="D549" s="98"/>
      <c r="E549" s="92"/>
      <c r="F549" s="100"/>
      <c r="G549" s="98"/>
      <c r="H549" s="99"/>
      <c r="I549" s="100"/>
      <c r="J549" s="98"/>
      <c r="K549" s="99"/>
    </row>
    <row r="550" spans="1:11" ht="15" customHeight="1" hidden="1">
      <c r="A550" s="965"/>
      <c r="B550" s="111"/>
      <c r="C550" s="103"/>
      <c r="D550" s="101"/>
      <c r="E550" s="102"/>
      <c r="F550" s="103"/>
      <c r="G550" s="101"/>
      <c r="H550" s="102"/>
      <c r="I550" s="103"/>
      <c r="J550" s="101"/>
      <c r="K550" s="102"/>
    </row>
    <row r="551" spans="1:11" ht="15" customHeight="1" hidden="1">
      <c r="A551" s="965"/>
      <c r="B551" s="111"/>
      <c r="C551" s="103"/>
      <c r="D551" s="101"/>
      <c r="E551" s="102"/>
      <c r="F551" s="103"/>
      <c r="G551" s="101"/>
      <c r="H551" s="102"/>
      <c r="I551" s="103"/>
      <c r="J551" s="101"/>
      <c r="K551" s="102"/>
    </row>
    <row r="552" spans="1:11" ht="15" customHeight="1" hidden="1">
      <c r="A552" s="965"/>
      <c r="B552" s="108"/>
      <c r="C552" s="103"/>
      <c r="D552" s="101"/>
      <c r="E552" s="102"/>
      <c r="F552" s="103"/>
      <c r="G552" s="101"/>
      <c r="H552" s="102"/>
      <c r="I552" s="103"/>
      <c r="J552" s="101"/>
      <c r="K552" s="102"/>
    </row>
    <row r="553" spans="1:11" ht="15" customHeight="1" hidden="1" thickBot="1">
      <c r="A553" s="965"/>
      <c r="B553" s="109"/>
      <c r="C553" s="134"/>
      <c r="D553" s="135"/>
      <c r="E553" s="136"/>
      <c r="F553" s="103"/>
      <c r="G553" s="101"/>
      <c r="H553" s="102"/>
      <c r="I553" s="103"/>
      <c r="J553" s="101"/>
      <c r="K553" s="102"/>
    </row>
    <row r="554" spans="1:11" ht="15" customHeight="1" hidden="1" thickBot="1">
      <c r="A554" s="966"/>
      <c r="B554" s="84" t="s">
        <v>201</v>
      </c>
      <c r="C554" s="112">
        <f>SUM(C549:C553)</f>
        <v>0</v>
      </c>
      <c r="D554" s="113"/>
      <c r="E554" s="122">
        <f>SUM(E549:E553)</f>
        <v>0</v>
      </c>
      <c r="F554" s="112">
        <f>SUM(F549:F553)</f>
        <v>0</v>
      </c>
      <c r="G554" s="113"/>
      <c r="H554" s="122">
        <f>SUM(H549:H553)</f>
        <v>0</v>
      </c>
      <c r="I554" s="112">
        <f>SUM(I549:I553)</f>
        <v>0</v>
      </c>
      <c r="J554" s="113"/>
      <c r="K554" s="122">
        <f>SUM(K549:K553)</f>
        <v>0</v>
      </c>
    </row>
    <row r="555" spans="1:11" ht="15" customHeight="1" hidden="1" thickBot="1">
      <c r="A555" s="30"/>
      <c r="B555" s="31"/>
      <c r="C555" s="32"/>
      <c r="D555" s="32"/>
      <c r="E555" s="32"/>
      <c r="F555" s="32"/>
      <c r="G555" s="32"/>
      <c r="H555" s="32"/>
      <c r="I555" s="32"/>
      <c r="J555" s="32"/>
      <c r="K555" s="33"/>
    </row>
    <row r="556" spans="1:11" ht="15" customHeight="1" hidden="1">
      <c r="A556" s="964" t="s">
        <v>266</v>
      </c>
      <c r="B556" s="107"/>
      <c r="C556" s="100"/>
      <c r="D556" s="98"/>
      <c r="E556" s="99"/>
      <c r="F556" s="100"/>
      <c r="G556" s="98"/>
      <c r="H556" s="99"/>
      <c r="I556" s="100"/>
      <c r="J556" s="98"/>
      <c r="K556" s="99"/>
    </row>
    <row r="557" spans="1:11" ht="15" customHeight="1" hidden="1">
      <c r="A557" s="965"/>
      <c r="B557" s="111"/>
      <c r="C557" s="103"/>
      <c r="D557" s="101"/>
      <c r="E557" s="102"/>
      <c r="F557" s="103"/>
      <c r="G557" s="101"/>
      <c r="H557" s="102"/>
      <c r="I557" s="103"/>
      <c r="J557" s="101"/>
      <c r="K557" s="102"/>
    </row>
    <row r="558" spans="1:11" ht="15" customHeight="1" hidden="1">
      <c r="A558" s="965"/>
      <c r="B558" s="108"/>
      <c r="C558" s="103"/>
      <c r="D558" s="101"/>
      <c r="E558" s="102"/>
      <c r="F558" s="103"/>
      <c r="G558" s="101"/>
      <c r="H558" s="102"/>
      <c r="I558" s="103"/>
      <c r="J558" s="101"/>
      <c r="K558" s="102"/>
    </row>
    <row r="559" spans="1:11" ht="15" customHeight="1" hidden="1">
      <c r="A559" s="965"/>
      <c r="B559" s="108"/>
      <c r="C559" s="103"/>
      <c r="D559" s="101"/>
      <c r="E559" s="102"/>
      <c r="F559" s="103"/>
      <c r="G559" s="101"/>
      <c r="H559" s="102"/>
      <c r="I559" s="103"/>
      <c r="J559" s="101"/>
      <c r="K559" s="102"/>
    </row>
    <row r="560" spans="1:11" ht="15" customHeight="1" hidden="1" thickBot="1">
      <c r="A560" s="965"/>
      <c r="B560" s="109"/>
      <c r="C560" s="104"/>
      <c r="D560" s="105"/>
      <c r="E560" s="106"/>
      <c r="F560" s="103"/>
      <c r="G560" s="101"/>
      <c r="H560" s="102"/>
      <c r="I560" s="103"/>
      <c r="J560" s="101"/>
      <c r="K560" s="102"/>
    </row>
    <row r="561" spans="1:11" ht="15" customHeight="1" hidden="1" thickBot="1">
      <c r="A561" s="966"/>
      <c r="B561" s="84" t="s">
        <v>201</v>
      </c>
      <c r="C561" s="112">
        <f>SUM(C556:C560)</f>
        <v>0</v>
      </c>
      <c r="D561" s="113"/>
      <c r="E561" s="122">
        <f>SUM(E556:E560)</f>
        <v>0</v>
      </c>
      <c r="F561" s="112">
        <f>SUM(F556:F560)</f>
        <v>0</v>
      </c>
      <c r="G561" s="113"/>
      <c r="H561" s="122">
        <f>SUM(H556:H560)</f>
        <v>0</v>
      </c>
      <c r="I561" s="112">
        <f>SUM(I556:I560)</f>
        <v>0</v>
      </c>
      <c r="J561" s="113"/>
      <c r="K561" s="122">
        <f>SUM(K556:K560)</f>
        <v>0</v>
      </c>
    </row>
    <row r="562" spans="1:11" ht="15" customHeight="1" hidden="1" thickBot="1">
      <c r="A562" s="30"/>
      <c r="B562" s="31"/>
      <c r="C562" s="32"/>
      <c r="D562" s="32"/>
      <c r="E562" s="32"/>
      <c r="F562" s="32"/>
      <c r="G562" s="32"/>
      <c r="H562" s="32"/>
      <c r="I562" s="32"/>
      <c r="J562" s="32"/>
      <c r="K562" s="33"/>
    </row>
    <row r="563" spans="1:11" ht="15" customHeight="1" hidden="1">
      <c r="A563" s="964" t="s">
        <v>267</v>
      </c>
      <c r="B563" s="107"/>
      <c r="C563" s="100"/>
      <c r="D563" s="98"/>
      <c r="E563" s="99"/>
      <c r="F563" s="100"/>
      <c r="G563" s="98"/>
      <c r="H563" s="99"/>
      <c r="I563" s="100"/>
      <c r="J563" s="98"/>
      <c r="K563" s="99"/>
    </row>
    <row r="564" spans="1:11" ht="15" customHeight="1" hidden="1">
      <c r="A564" s="965"/>
      <c r="B564" s="108"/>
      <c r="C564" s="103"/>
      <c r="D564" s="101"/>
      <c r="E564" s="102"/>
      <c r="F564" s="103"/>
      <c r="G564" s="101"/>
      <c r="H564" s="102"/>
      <c r="I564" s="103"/>
      <c r="J564" s="101"/>
      <c r="K564" s="102"/>
    </row>
    <row r="565" spans="1:11" ht="15" customHeight="1" hidden="1">
      <c r="A565" s="965"/>
      <c r="B565" s="108"/>
      <c r="C565" s="103"/>
      <c r="D565" s="101"/>
      <c r="E565" s="102"/>
      <c r="F565" s="103"/>
      <c r="G565" s="101"/>
      <c r="H565" s="102"/>
      <c r="I565" s="103"/>
      <c r="J565" s="101"/>
      <c r="K565" s="102"/>
    </row>
    <row r="566" spans="1:11" ht="15" customHeight="1" hidden="1">
      <c r="A566" s="965"/>
      <c r="B566" s="108"/>
      <c r="C566" s="103"/>
      <c r="D566" s="101"/>
      <c r="E566" s="102"/>
      <c r="F566" s="103"/>
      <c r="G566" s="101"/>
      <c r="H566" s="102"/>
      <c r="I566" s="103"/>
      <c r="J566" s="101"/>
      <c r="K566" s="102"/>
    </row>
    <row r="567" spans="1:11" ht="15" customHeight="1" hidden="1" thickBot="1">
      <c r="A567" s="965"/>
      <c r="B567" s="109"/>
      <c r="C567" s="104"/>
      <c r="D567" s="105"/>
      <c r="E567" s="106"/>
      <c r="F567" s="103"/>
      <c r="G567" s="101"/>
      <c r="H567" s="102"/>
      <c r="I567" s="103"/>
      <c r="J567" s="101"/>
      <c r="K567" s="102"/>
    </row>
    <row r="568" spans="1:11" ht="15" customHeight="1" hidden="1" thickBot="1">
      <c r="A568" s="966"/>
      <c r="B568" s="84" t="s">
        <v>201</v>
      </c>
      <c r="C568" s="112">
        <f>SUM(C563:C567)</f>
        <v>0</v>
      </c>
      <c r="D568" s="113"/>
      <c r="E568" s="122">
        <f>SUM(E563:E567)</f>
        <v>0</v>
      </c>
      <c r="F568" s="112">
        <f>SUM(F563:F567)</f>
        <v>0</v>
      </c>
      <c r="G568" s="113"/>
      <c r="H568" s="122">
        <f>SUM(H563:H567)</f>
        <v>0</v>
      </c>
      <c r="I568" s="112">
        <f>SUM(I563:I567)</f>
        <v>0</v>
      </c>
      <c r="J568" s="113"/>
      <c r="K568" s="122">
        <f>SUM(K563:K567)</f>
        <v>0</v>
      </c>
    </row>
    <row r="569" spans="1:11" ht="15" customHeight="1" hidden="1" thickBot="1">
      <c r="A569" s="980" t="s">
        <v>115</v>
      </c>
      <c r="B569" s="981"/>
      <c r="C569" s="116">
        <f>C540+C547+C554+C561+C568</f>
        <v>0</v>
      </c>
      <c r="D569" s="117"/>
      <c r="E569" s="119">
        <f>E540+E547+E554+E561+E568</f>
        <v>0</v>
      </c>
      <c r="F569" s="116">
        <f>F540+F547+F554+F561+F568</f>
        <v>0</v>
      </c>
      <c r="G569" s="117"/>
      <c r="H569" s="119">
        <f>H540+H547+H554+H561+H568</f>
        <v>0</v>
      </c>
      <c r="I569" s="116">
        <f>I540+I547+I554+I561+I568</f>
        <v>0</v>
      </c>
      <c r="J569" s="117"/>
      <c r="K569" s="119">
        <f>K540+K547+K554+K561+K568</f>
        <v>0</v>
      </c>
    </row>
    <row r="570" spans="1:13" ht="15" customHeight="1" thickBot="1">
      <c r="A570" s="245"/>
      <c r="B570" s="246"/>
      <c r="C570" s="247"/>
      <c r="D570" s="247"/>
      <c r="E570" s="247"/>
      <c r="F570" s="247"/>
      <c r="G570" s="247"/>
      <c r="H570" s="247"/>
      <c r="I570" s="247"/>
      <c r="J570" s="247"/>
      <c r="K570" s="248"/>
      <c r="M570" s="31"/>
    </row>
    <row r="571" spans="1:13" ht="15" customHeight="1" thickBot="1">
      <c r="A571" s="982" t="s">
        <v>286</v>
      </c>
      <c r="B571" s="983"/>
      <c r="C571" s="984"/>
      <c r="D571" s="984"/>
      <c r="E571" s="984"/>
      <c r="F571" s="984"/>
      <c r="G571" s="984"/>
      <c r="H571" s="984"/>
      <c r="I571" s="984"/>
      <c r="J571" s="984"/>
      <c r="K571" s="985"/>
      <c r="M571" s="621"/>
    </row>
    <row r="572" spans="1:13" ht="20.25" customHeight="1">
      <c r="A572" s="964" t="s">
        <v>287</v>
      </c>
      <c r="B572" s="107" t="s">
        <v>447</v>
      </c>
      <c r="C572" s="100">
        <v>1</v>
      </c>
      <c r="D572" s="98" t="s">
        <v>47</v>
      </c>
      <c r="E572" s="99">
        <v>60</v>
      </c>
      <c r="F572" s="100">
        <v>1</v>
      </c>
      <c r="G572" s="98" t="s">
        <v>47</v>
      </c>
      <c r="H572" s="99">
        <v>70</v>
      </c>
      <c r="I572" s="100">
        <v>1</v>
      </c>
      <c r="J572" s="98" t="s">
        <v>47</v>
      </c>
      <c r="K572" s="99">
        <v>80</v>
      </c>
      <c r="M572" s="622"/>
    </row>
    <row r="573" spans="1:13" ht="20.25" customHeight="1">
      <c r="A573" s="965"/>
      <c r="B573" s="111" t="s">
        <v>448</v>
      </c>
      <c r="C573" s="103">
        <v>1</v>
      </c>
      <c r="D573" s="101" t="s">
        <v>47</v>
      </c>
      <c r="E573" s="102">
        <v>60</v>
      </c>
      <c r="F573" s="103">
        <v>1</v>
      </c>
      <c r="G573" s="101" t="s">
        <v>47</v>
      </c>
      <c r="H573" s="102">
        <v>70</v>
      </c>
      <c r="I573" s="103">
        <v>1</v>
      </c>
      <c r="J573" s="101" t="s">
        <v>47</v>
      </c>
      <c r="K573" s="102">
        <v>80</v>
      </c>
      <c r="M573" s="621"/>
    </row>
    <row r="574" spans="1:13" ht="15" customHeight="1" hidden="1">
      <c r="A574" s="965"/>
      <c r="B574" s="111"/>
      <c r="C574" s="103"/>
      <c r="D574" s="101"/>
      <c r="E574" s="102"/>
      <c r="F574" s="103"/>
      <c r="G574" s="101"/>
      <c r="H574" s="102"/>
      <c r="I574" s="103"/>
      <c r="J574" s="101"/>
      <c r="K574" s="102"/>
      <c r="M574" s="621"/>
    </row>
    <row r="575" spans="1:13" ht="15" customHeight="1" hidden="1">
      <c r="A575" s="965"/>
      <c r="B575" s="108"/>
      <c r="C575" s="103"/>
      <c r="D575" s="101"/>
      <c r="E575" s="102"/>
      <c r="F575" s="103"/>
      <c r="G575" s="101"/>
      <c r="H575" s="102"/>
      <c r="I575" s="103"/>
      <c r="J575" s="101"/>
      <c r="K575" s="102"/>
      <c r="M575" s="932"/>
    </row>
    <row r="576" spans="1:13" ht="15" customHeight="1" thickBot="1">
      <c r="A576" s="965"/>
      <c r="B576" s="109"/>
      <c r="C576" s="104"/>
      <c r="D576" s="105"/>
      <c r="E576" s="106"/>
      <c r="F576" s="103"/>
      <c r="G576" s="101"/>
      <c r="H576" s="102"/>
      <c r="I576" s="103"/>
      <c r="J576" s="101"/>
      <c r="K576" s="102"/>
      <c r="M576" s="932"/>
    </row>
    <row r="577" spans="1:13" ht="19.5" customHeight="1" thickBot="1">
      <c r="A577" s="966"/>
      <c r="B577" s="84" t="s">
        <v>201</v>
      </c>
      <c r="C577" s="112">
        <f>SUM(C572:C576)</f>
        <v>2</v>
      </c>
      <c r="D577" s="113"/>
      <c r="E577" s="122">
        <f>SUM(E572:E576)</f>
        <v>120</v>
      </c>
      <c r="F577" s="112">
        <f>SUM(F572:F576)</f>
        <v>2</v>
      </c>
      <c r="G577" s="113"/>
      <c r="H577" s="122">
        <f>SUM(H572:H576)</f>
        <v>140</v>
      </c>
      <c r="I577" s="112">
        <f>SUM(I572:I576)</f>
        <v>2</v>
      </c>
      <c r="J577" s="113"/>
      <c r="K577" s="122">
        <f>SUM(K572:K576)</f>
        <v>160</v>
      </c>
      <c r="M577" s="932"/>
    </row>
    <row r="578" spans="1:13" ht="15" customHeight="1" thickBot="1">
      <c r="A578" s="30"/>
      <c r="B578" s="31"/>
      <c r="C578" s="32"/>
      <c r="D578" s="32"/>
      <c r="E578" s="32"/>
      <c r="F578" s="32"/>
      <c r="G578" s="32"/>
      <c r="H578" s="32"/>
      <c r="I578" s="32"/>
      <c r="J578" s="32"/>
      <c r="K578" s="33"/>
      <c r="M578" s="932"/>
    </row>
    <row r="579" spans="1:13" ht="20.25" customHeight="1">
      <c r="A579" s="964" t="s">
        <v>288</v>
      </c>
      <c r="B579" s="107" t="s">
        <v>449</v>
      </c>
      <c r="C579" s="100">
        <v>1</v>
      </c>
      <c r="D579" s="98" t="s">
        <v>47</v>
      </c>
      <c r="E579" s="99">
        <v>60</v>
      </c>
      <c r="F579" s="100">
        <v>1</v>
      </c>
      <c r="G579" s="98" t="s">
        <v>47</v>
      </c>
      <c r="H579" s="99">
        <v>70</v>
      </c>
      <c r="I579" s="100">
        <v>1</v>
      </c>
      <c r="J579" s="98" t="s">
        <v>47</v>
      </c>
      <c r="K579" s="99">
        <v>80</v>
      </c>
      <c r="M579" s="932"/>
    </row>
    <row r="580" spans="1:13" ht="15" customHeight="1" hidden="1">
      <c r="A580" s="965"/>
      <c r="B580" s="111"/>
      <c r="C580" s="103"/>
      <c r="D580" s="101"/>
      <c r="E580" s="102"/>
      <c r="F580" s="103"/>
      <c r="G580" s="101"/>
      <c r="H580" s="102"/>
      <c r="I580" s="103"/>
      <c r="J580" s="101"/>
      <c r="K580" s="102"/>
      <c r="M580" s="933"/>
    </row>
    <row r="581" spans="1:13" ht="15" customHeight="1" hidden="1">
      <c r="A581" s="965"/>
      <c r="B581" s="111"/>
      <c r="C581" s="103"/>
      <c r="D581" s="101"/>
      <c r="E581" s="102"/>
      <c r="F581" s="103"/>
      <c r="G581" s="101"/>
      <c r="H581" s="102"/>
      <c r="I581" s="103"/>
      <c r="J581" s="101"/>
      <c r="K581" s="102"/>
      <c r="M581" s="934"/>
    </row>
    <row r="582" spans="1:11" ht="15" customHeight="1" hidden="1">
      <c r="A582" s="965"/>
      <c r="B582" s="108"/>
      <c r="C582" s="103"/>
      <c r="D582" s="101"/>
      <c r="E582" s="102"/>
      <c r="F582" s="103"/>
      <c r="G582" s="101"/>
      <c r="H582" s="102"/>
      <c r="I582" s="103"/>
      <c r="J582" s="101"/>
      <c r="K582" s="102"/>
    </row>
    <row r="583" spans="1:11" ht="17.25" customHeight="1" thickBot="1">
      <c r="A583" s="965"/>
      <c r="B583" s="109"/>
      <c r="C583" s="104"/>
      <c r="D583" s="105"/>
      <c r="E583" s="106"/>
      <c r="F583" s="103"/>
      <c r="G583" s="101"/>
      <c r="H583" s="102"/>
      <c r="I583" s="103"/>
      <c r="J583" s="101"/>
      <c r="K583" s="102"/>
    </row>
    <row r="584" spans="1:11" ht="19.5" customHeight="1" thickBot="1">
      <c r="A584" s="966"/>
      <c r="B584" s="84" t="s">
        <v>201</v>
      </c>
      <c r="C584" s="112">
        <f>SUM(C579:C583)</f>
        <v>1</v>
      </c>
      <c r="D584" s="113"/>
      <c r="E584" s="122">
        <f>SUM(E579:E583)</f>
        <v>60</v>
      </c>
      <c r="F584" s="112">
        <f>SUM(F579:F583)</f>
        <v>1</v>
      </c>
      <c r="G584" s="113"/>
      <c r="H584" s="122">
        <f>SUM(H579:H583)</f>
        <v>70</v>
      </c>
      <c r="I584" s="112">
        <f>SUM(I579:I583)</f>
        <v>1</v>
      </c>
      <c r="J584" s="113"/>
      <c r="K584" s="122">
        <f>SUM(K579:K583)</f>
        <v>80</v>
      </c>
    </row>
    <row r="585" spans="1:11" ht="15" customHeight="1" thickBot="1">
      <c r="A585" s="30"/>
      <c r="B585" s="31"/>
      <c r="C585" s="32"/>
      <c r="D585" s="32"/>
      <c r="E585" s="32"/>
      <c r="F585" s="32"/>
      <c r="G585" s="32"/>
      <c r="H585" s="32"/>
      <c r="I585" s="32"/>
      <c r="J585" s="32"/>
      <c r="K585" s="33"/>
    </row>
    <row r="586" spans="1:11" ht="27.75" customHeight="1">
      <c r="A586" s="964" t="s">
        <v>289</v>
      </c>
      <c r="B586" s="107" t="s">
        <v>450</v>
      </c>
      <c r="C586" s="100">
        <v>1</v>
      </c>
      <c r="D586" s="98" t="s">
        <v>47</v>
      </c>
      <c r="E586" s="92">
        <v>60</v>
      </c>
      <c r="F586" s="100">
        <v>1</v>
      </c>
      <c r="G586" s="98" t="s">
        <v>47</v>
      </c>
      <c r="H586" s="99">
        <v>70</v>
      </c>
      <c r="I586" s="100">
        <v>1</v>
      </c>
      <c r="J586" s="98" t="s">
        <v>47</v>
      </c>
      <c r="K586" s="99">
        <v>80</v>
      </c>
    </row>
    <row r="587" spans="1:11" ht="33" customHeight="1" thickBot="1">
      <c r="A587" s="965"/>
      <c r="B587" s="111" t="s">
        <v>451</v>
      </c>
      <c r="C587" s="103">
        <v>1</v>
      </c>
      <c r="D587" s="101" t="s">
        <v>47</v>
      </c>
      <c r="E587" s="102">
        <v>60</v>
      </c>
      <c r="F587" s="103">
        <v>1</v>
      </c>
      <c r="G587" s="101" t="s">
        <v>47</v>
      </c>
      <c r="H587" s="102">
        <v>70</v>
      </c>
      <c r="I587" s="103">
        <v>1</v>
      </c>
      <c r="J587" s="101" t="s">
        <v>47</v>
      </c>
      <c r="K587" s="102">
        <v>80</v>
      </c>
    </row>
    <row r="588" spans="1:11" ht="15" customHeight="1" hidden="1">
      <c r="A588" s="965"/>
      <c r="B588" s="111"/>
      <c r="C588" s="103"/>
      <c r="D588" s="101"/>
      <c r="E588" s="102"/>
      <c r="F588" s="103"/>
      <c r="G588" s="101"/>
      <c r="H588" s="102"/>
      <c r="I588" s="103"/>
      <c r="J588" s="101"/>
      <c r="K588" s="102"/>
    </row>
    <row r="589" spans="1:11" ht="15" customHeight="1" hidden="1">
      <c r="A589" s="965"/>
      <c r="B589" s="108"/>
      <c r="C589" s="103"/>
      <c r="D589" s="101"/>
      <c r="E589" s="102"/>
      <c r="F589" s="103"/>
      <c r="G589" s="101"/>
      <c r="H589" s="102"/>
      <c r="I589" s="103"/>
      <c r="J589" s="101"/>
      <c r="K589" s="102"/>
    </row>
    <row r="590" spans="1:11" ht="15" customHeight="1" hidden="1" thickBot="1">
      <c r="A590" s="965"/>
      <c r="B590" s="109"/>
      <c r="C590" s="134"/>
      <c r="D590" s="135"/>
      <c r="E590" s="136"/>
      <c r="F590" s="103"/>
      <c r="G590" s="101"/>
      <c r="H590" s="102"/>
      <c r="I590" s="103"/>
      <c r="J590" s="101"/>
      <c r="K590" s="102"/>
    </row>
    <row r="591" spans="1:11" ht="19.5" customHeight="1" thickBot="1">
      <c r="A591" s="966"/>
      <c r="B591" s="84" t="s">
        <v>201</v>
      </c>
      <c r="C591" s="112">
        <f>SUM(C586:C590)</f>
        <v>2</v>
      </c>
      <c r="D591" s="113"/>
      <c r="E591" s="122">
        <f>SUM(E586:E590)</f>
        <v>120</v>
      </c>
      <c r="F591" s="112">
        <f>SUM(F586:F590)</f>
        <v>2</v>
      </c>
      <c r="G591" s="113"/>
      <c r="H591" s="122">
        <f>SUM(H586:H590)</f>
        <v>140</v>
      </c>
      <c r="I591" s="112">
        <f>SUM(I586:I590)</f>
        <v>2</v>
      </c>
      <c r="J591" s="113"/>
      <c r="K591" s="122">
        <f>SUM(K586:K590)</f>
        <v>160</v>
      </c>
    </row>
    <row r="592" spans="1:11" ht="27" customHeight="1" thickBot="1">
      <c r="A592" s="1001" t="s">
        <v>285</v>
      </c>
      <c r="B592" s="1002"/>
      <c r="C592" s="116">
        <f>C577+C584+C591</f>
        <v>5</v>
      </c>
      <c r="D592" s="117"/>
      <c r="E592" s="392">
        <f>E577+E584+E591</f>
        <v>300</v>
      </c>
      <c r="F592" s="116">
        <f>F577+F584+F591</f>
        <v>5</v>
      </c>
      <c r="G592" s="117"/>
      <c r="H592" s="392">
        <f>H577+H584+H591</f>
        <v>350</v>
      </c>
      <c r="I592" s="116">
        <f>I577+I584+I591</f>
        <v>5</v>
      </c>
      <c r="J592" s="117"/>
      <c r="K592" s="392">
        <f>K577+K584+K591</f>
        <v>400</v>
      </c>
    </row>
    <row r="593" spans="1:11" ht="15" customHeight="1" thickBot="1">
      <c r="A593" s="89"/>
      <c r="B593" s="241"/>
      <c r="C593" s="214"/>
      <c r="D593" s="214"/>
      <c r="E593" s="214"/>
      <c r="F593" s="214"/>
      <c r="G593" s="214"/>
      <c r="H593" s="214"/>
      <c r="I593" s="214"/>
      <c r="J593" s="214"/>
      <c r="K593" s="214"/>
    </row>
    <row r="594" spans="1:11" ht="15" customHeight="1" thickBot="1">
      <c r="A594" s="980" t="s">
        <v>26</v>
      </c>
      <c r="B594" s="981"/>
      <c r="C594" s="116">
        <f>C430+C474+C516+C532+C569+C592</f>
        <v>13</v>
      </c>
      <c r="D594" s="117"/>
      <c r="E594" s="392">
        <f>E430+E474+E516+E532+E569+E592</f>
        <v>865</v>
      </c>
      <c r="F594" s="116">
        <f>F430+F474+F516+F532+F569+F592</f>
        <v>13</v>
      </c>
      <c r="G594" s="117"/>
      <c r="H594" s="392">
        <f>H430+H474+H516+H532+H569+H592</f>
        <v>1040</v>
      </c>
      <c r="I594" s="116">
        <f>I430+I474+I516+I532+I569+I592</f>
        <v>13</v>
      </c>
      <c r="J594" s="117"/>
      <c r="K594" s="392">
        <f>K430+K474+K516+K532+K569+K592</f>
        <v>1220</v>
      </c>
    </row>
    <row r="595" spans="1:11" ht="15" customHeight="1">
      <c r="A595" s="89"/>
      <c r="B595" s="241"/>
      <c r="C595" s="214"/>
      <c r="D595" s="214"/>
      <c r="E595" s="214"/>
      <c r="F595" s="214"/>
      <c r="G595" s="214"/>
      <c r="H595" s="214"/>
      <c r="I595" s="214"/>
      <c r="J595" s="214"/>
      <c r="K595" s="214"/>
    </row>
  </sheetData>
  <sheetProtection/>
  <mergeCells count="177">
    <mergeCell ref="A571:K571"/>
    <mergeCell ref="A572:A577"/>
    <mergeCell ref="A579:A584"/>
    <mergeCell ref="A586:A591"/>
    <mergeCell ref="A592:B592"/>
    <mergeCell ref="A594:B594"/>
    <mergeCell ref="A535:A540"/>
    <mergeCell ref="A542:A547"/>
    <mergeCell ref="A549:A554"/>
    <mergeCell ref="A556:A561"/>
    <mergeCell ref="A563:A568"/>
    <mergeCell ref="A569:B569"/>
    <mergeCell ref="A516:B516"/>
    <mergeCell ref="A518:K518"/>
    <mergeCell ref="A519:A524"/>
    <mergeCell ref="A526:A531"/>
    <mergeCell ref="A532:B532"/>
    <mergeCell ref="A534:K534"/>
    <mergeCell ref="A477:A481"/>
    <mergeCell ref="A483:A487"/>
    <mergeCell ref="A489:A494"/>
    <mergeCell ref="A496:A501"/>
    <mergeCell ref="A503:A508"/>
    <mergeCell ref="A510:A515"/>
    <mergeCell ref="A447:A452"/>
    <mergeCell ref="A454:A459"/>
    <mergeCell ref="A461:A466"/>
    <mergeCell ref="A468:A473"/>
    <mergeCell ref="A474:B474"/>
    <mergeCell ref="A476:K476"/>
    <mergeCell ref="A415:A421"/>
    <mergeCell ref="A423:A429"/>
    <mergeCell ref="A430:B430"/>
    <mergeCell ref="A432:K432"/>
    <mergeCell ref="A433:A438"/>
    <mergeCell ref="A440:A445"/>
    <mergeCell ref="A401:A406"/>
    <mergeCell ref="A408:A413"/>
    <mergeCell ref="A385:A386"/>
    <mergeCell ref="B385:B386"/>
    <mergeCell ref="C385:D385"/>
    <mergeCell ref="E385:E386"/>
    <mergeCell ref="F384:H384"/>
    <mergeCell ref="I384:K384"/>
    <mergeCell ref="I385:J385"/>
    <mergeCell ref="K385:K386"/>
    <mergeCell ref="A387:A392"/>
    <mergeCell ref="A394:A399"/>
    <mergeCell ref="C378:K378"/>
    <mergeCell ref="C379:K379"/>
    <mergeCell ref="C380:K380"/>
    <mergeCell ref="F385:G385"/>
    <mergeCell ref="H385:H386"/>
    <mergeCell ref="A381:K381"/>
    <mergeCell ref="A382:K382"/>
    <mergeCell ref="A383:K383"/>
    <mergeCell ref="A384:B384"/>
    <mergeCell ref="C384:E384"/>
    <mergeCell ref="C372:K372"/>
    <mergeCell ref="C373:K373"/>
    <mergeCell ref="C374:K374"/>
    <mergeCell ref="C375:K375"/>
    <mergeCell ref="C376:K376"/>
    <mergeCell ref="C377:K377"/>
    <mergeCell ref="C371:K371"/>
    <mergeCell ref="A354:B354"/>
    <mergeCell ref="A356:B356"/>
    <mergeCell ref="B359:K359"/>
    <mergeCell ref="H368:K368"/>
    <mergeCell ref="A369:B369"/>
    <mergeCell ref="C369:K369"/>
    <mergeCell ref="K347:K348"/>
    <mergeCell ref="E347:E348"/>
    <mergeCell ref="A370:B370"/>
    <mergeCell ref="C370:K370"/>
    <mergeCell ref="A347:A348"/>
    <mergeCell ref="C347:D347"/>
    <mergeCell ref="A341:B341"/>
    <mergeCell ref="F347:G347"/>
    <mergeCell ref="H347:H348"/>
    <mergeCell ref="I347:J347"/>
    <mergeCell ref="A343:B343"/>
    <mergeCell ref="A345:K345"/>
    <mergeCell ref="A346:B346"/>
    <mergeCell ref="C346:E346"/>
    <mergeCell ref="F346:H346"/>
    <mergeCell ref="I346:K346"/>
    <mergeCell ref="A316:K316"/>
    <mergeCell ref="A331:B331"/>
    <mergeCell ref="A333:K333"/>
    <mergeCell ref="A317:A322"/>
    <mergeCell ref="A324:A329"/>
    <mergeCell ref="A334:A339"/>
    <mergeCell ref="A277:A283"/>
    <mergeCell ref="A300:A305"/>
    <mergeCell ref="A307:A312"/>
    <mergeCell ref="A285:A291"/>
    <mergeCell ref="A293:A298"/>
    <mergeCell ref="A314:B314"/>
    <mergeCell ref="A245:A250"/>
    <mergeCell ref="A266:B266"/>
    <mergeCell ref="A268:K268"/>
    <mergeCell ref="A252:A257"/>
    <mergeCell ref="A259:A264"/>
    <mergeCell ref="A269:A275"/>
    <mergeCell ref="A219:B219"/>
    <mergeCell ref="A224:A229"/>
    <mergeCell ref="A231:A236"/>
    <mergeCell ref="A221:B221"/>
    <mergeCell ref="A223:K223"/>
    <mergeCell ref="A238:A243"/>
    <mergeCell ref="A184:K184"/>
    <mergeCell ref="A199:A204"/>
    <mergeCell ref="A206:A211"/>
    <mergeCell ref="A185:A190"/>
    <mergeCell ref="A192:A197"/>
    <mergeCell ref="A213:A218"/>
    <mergeCell ref="A160:A165"/>
    <mergeCell ref="A169:A174"/>
    <mergeCell ref="A176:A181"/>
    <mergeCell ref="A166:B166"/>
    <mergeCell ref="A168:K168"/>
    <mergeCell ref="A182:B182"/>
    <mergeCell ref="A126:K126"/>
    <mergeCell ref="A139:A144"/>
    <mergeCell ref="A146:A151"/>
    <mergeCell ref="A127:A131"/>
    <mergeCell ref="A133:A137"/>
    <mergeCell ref="A153:A158"/>
    <mergeCell ref="A82:A88"/>
    <mergeCell ref="A111:A116"/>
    <mergeCell ref="A118:A123"/>
    <mergeCell ref="A90:A96"/>
    <mergeCell ref="A98:A109"/>
    <mergeCell ref="A124:B124"/>
    <mergeCell ref="A48:A53"/>
    <mergeCell ref="F23:G23"/>
    <mergeCell ref="H23:H24"/>
    <mergeCell ref="A70:B70"/>
    <mergeCell ref="A72:K72"/>
    <mergeCell ref="A73:A80"/>
    <mergeCell ref="A63:A69"/>
    <mergeCell ref="A22:B22"/>
    <mergeCell ref="C22:E22"/>
    <mergeCell ref="F22:H22"/>
    <mergeCell ref="I22:K22"/>
    <mergeCell ref="A23:A24"/>
    <mergeCell ref="B23:B24"/>
    <mergeCell ref="C23:D23"/>
    <mergeCell ref="E23:E24"/>
    <mergeCell ref="I23:J23"/>
    <mergeCell ref="C17:K17"/>
    <mergeCell ref="C18:K18"/>
    <mergeCell ref="A19:K19"/>
    <mergeCell ref="A20:K20"/>
    <mergeCell ref="A21:K21"/>
    <mergeCell ref="A55:A61"/>
    <mergeCell ref="K23:K24"/>
    <mergeCell ref="A25:A32"/>
    <mergeCell ref="A34:A39"/>
    <mergeCell ref="A41:A46"/>
    <mergeCell ref="C11:K11"/>
    <mergeCell ref="C12:K12"/>
    <mergeCell ref="C13:K13"/>
    <mergeCell ref="C14:K14"/>
    <mergeCell ref="C15:K15"/>
    <mergeCell ref="C16:K16"/>
    <mergeCell ref="M575:M579"/>
    <mergeCell ref="M580:M581"/>
    <mergeCell ref="A4:K4"/>
    <mergeCell ref="H6:K6"/>
    <mergeCell ref="A7:B7"/>
    <mergeCell ref="C7:K7"/>
    <mergeCell ref="A8:B8"/>
    <mergeCell ref="C8:K8"/>
    <mergeCell ref="C9:K9"/>
    <mergeCell ref="C10:K10"/>
  </mergeCells>
  <printOptions horizontalCentered="1"/>
  <pageMargins left="0.3937007874015748" right="0.3937007874015748" top="0.5905511811023623" bottom="0.6692913385826772" header="0" footer="0"/>
  <pageSetup horizontalDpi="300" verticalDpi="300" orientation="portrait" paperSize="9" scale="65" r:id="rId2"/>
  <headerFooter alignWithMargins="0">
    <oddFooter>&amp;CSayfa &amp;P / &amp;N</oddFooter>
  </headerFooter>
  <drawing r:id="rId1"/>
</worksheet>
</file>

<file path=xl/worksheets/sheet5.xml><?xml version="1.0" encoding="utf-8"?>
<worksheet xmlns="http://schemas.openxmlformats.org/spreadsheetml/2006/main" xmlns:r="http://schemas.openxmlformats.org/officeDocument/2006/relationships">
  <dimension ref="A4:M597"/>
  <sheetViews>
    <sheetView zoomScalePageLayoutView="0" workbookViewId="0" topLeftCell="A40">
      <selection activeCell="C12" sqref="C12:K12"/>
    </sheetView>
  </sheetViews>
  <sheetFormatPr defaultColWidth="9.140625" defaultRowHeight="12.75"/>
  <cols>
    <col min="1" max="1" width="23.00390625" style="64" customWidth="1"/>
    <col min="2" max="2" width="49.7109375" style="64" customWidth="1"/>
    <col min="3" max="9" width="8.7109375" style="87" customWidth="1"/>
    <col min="10" max="10" width="6.421875" style="87" customWidth="1"/>
    <col min="11" max="11" width="8.7109375" style="87" customWidth="1"/>
    <col min="12" max="16384" width="9.140625" style="64" customWidth="1"/>
  </cols>
  <sheetData>
    <row r="2" ht="12.75" customHeight="1"/>
    <row r="3" ht="12.75" customHeight="1"/>
    <row r="4" spans="1:11" ht="17.25" customHeight="1">
      <c r="A4" s="921" t="s">
        <v>116</v>
      </c>
      <c r="B4" s="921"/>
      <c r="C4" s="921"/>
      <c r="D4" s="921"/>
      <c r="E4" s="921"/>
      <c r="F4" s="921"/>
      <c r="G4" s="921"/>
      <c r="H4" s="921"/>
      <c r="I4" s="921"/>
      <c r="J4" s="921"/>
      <c r="K4" s="921"/>
    </row>
    <row r="5" ht="12.75" customHeight="1"/>
    <row r="6" spans="8:11" ht="12.75" customHeight="1" thickBot="1">
      <c r="H6" s="935" t="s">
        <v>697</v>
      </c>
      <c r="I6" s="936"/>
      <c r="J6" s="936"/>
      <c r="K6" s="936"/>
    </row>
    <row r="7" spans="1:11" ht="19.5" customHeight="1" thickBot="1">
      <c r="A7" s="937" t="s">
        <v>148</v>
      </c>
      <c r="B7" s="938"/>
      <c r="C7" s="939" t="s">
        <v>67</v>
      </c>
      <c r="D7" s="940"/>
      <c r="E7" s="940"/>
      <c r="F7" s="940"/>
      <c r="G7" s="940"/>
      <c r="H7" s="940"/>
      <c r="I7" s="940"/>
      <c r="J7" s="940"/>
      <c r="K7" s="941"/>
    </row>
    <row r="8" spans="1:11" ht="19.5" customHeight="1" thickBot="1">
      <c r="A8" s="937" t="s">
        <v>149</v>
      </c>
      <c r="B8" s="938"/>
      <c r="C8" s="939" t="s">
        <v>25</v>
      </c>
      <c r="D8" s="940"/>
      <c r="E8" s="940"/>
      <c r="F8" s="940"/>
      <c r="G8" s="940"/>
      <c r="H8" s="940"/>
      <c r="I8" s="940"/>
      <c r="J8" s="940"/>
      <c r="K8" s="941"/>
    </row>
    <row r="9" spans="1:11" ht="19.5" customHeight="1">
      <c r="A9" s="389" t="s">
        <v>150</v>
      </c>
      <c r="B9" s="95" t="s">
        <v>151</v>
      </c>
      <c r="C9" s="942" t="s">
        <v>239</v>
      </c>
      <c r="D9" s="943"/>
      <c r="E9" s="943"/>
      <c r="F9" s="943"/>
      <c r="G9" s="943"/>
      <c r="H9" s="943"/>
      <c r="I9" s="943"/>
      <c r="J9" s="943"/>
      <c r="K9" s="944"/>
    </row>
    <row r="10" spans="1:11" ht="19.5" customHeight="1">
      <c r="A10" s="390"/>
      <c r="B10" s="96" t="s">
        <v>152</v>
      </c>
      <c r="C10" s="945"/>
      <c r="D10" s="946"/>
      <c r="E10" s="946"/>
      <c r="F10" s="946"/>
      <c r="G10" s="946"/>
      <c r="H10" s="946"/>
      <c r="I10" s="946"/>
      <c r="J10" s="946"/>
      <c r="K10" s="947"/>
    </row>
    <row r="11" spans="1:11" ht="19.5" customHeight="1">
      <c r="A11" s="390"/>
      <c r="B11" s="96" t="s">
        <v>153</v>
      </c>
      <c r="C11" s="948"/>
      <c r="D11" s="949"/>
      <c r="E11" s="949"/>
      <c r="F11" s="949"/>
      <c r="G11" s="949"/>
      <c r="H11" s="949"/>
      <c r="I11" s="949"/>
      <c r="J11" s="949"/>
      <c r="K11" s="950"/>
    </row>
    <row r="12" spans="1:11" ht="19.5" customHeight="1">
      <c r="A12" s="390"/>
      <c r="B12" s="96" t="s">
        <v>187</v>
      </c>
      <c r="C12" s="948"/>
      <c r="D12" s="949"/>
      <c r="E12" s="949"/>
      <c r="F12" s="949"/>
      <c r="G12" s="949"/>
      <c r="H12" s="949"/>
      <c r="I12" s="949"/>
      <c r="J12" s="949"/>
      <c r="K12" s="950"/>
    </row>
    <row r="13" spans="1:11" ht="19.5" customHeight="1">
      <c r="A13" s="390"/>
      <c r="B13" s="96" t="s">
        <v>154</v>
      </c>
      <c r="C13" s="948"/>
      <c r="D13" s="949"/>
      <c r="E13" s="949"/>
      <c r="F13" s="949"/>
      <c r="G13" s="949"/>
      <c r="H13" s="949"/>
      <c r="I13" s="949"/>
      <c r="J13" s="949"/>
      <c r="K13" s="950"/>
    </row>
    <row r="14" spans="1:11" ht="19.5" customHeight="1">
      <c r="A14" s="390"/>
      <c r="B14" s="96" t="s">
        <v>207</v>
      </c>
      <c r="C14" s="951">
        <f>C16+C17+C18</f>
        <v>0</v>
      </c>
      <c r="D14" s="952"/>
      <c r="E14" s="952"/>
      <c r="F14" s="952"/>
      <c r="G14" s="952"/>
      <c r="H14" s="952"/>
      <c r="I14" s="952"/>
      <c r="J14" s="952"/>
      <c r="K14" s="953"/>
    </row>
    <row r="15" spans="1:11" ht="19.5" customHeight="1">
      <c r="A15" s="390"/>
      <c r="B15" s="96" t="s">
        <v>698</v>
      </c>
      <c r="C15" s="951">
        <v>0</v>
      </c>
      <c r="D15" s="952"/>
      <c r="E15" s="952"/>
      <c r="F15" s="952"/>
      <c r="G15" s="952"/>
      <c r="H15" s="952"/>
      <c r="I15" s="952"/>
      <c r="J15" s="952"/>
      <c r="K15" s="953"/>
    </row>
    <row r="16" spans="1:11" ht="19.5" customHeight="1">
      <c r="A16" s="390"/>
      <c r="B16" s="96" t="s">
        <v>488</v>
      </c>
      <c r="C16" s="951"/>
      <c r="D16" s="952"/>
      <c r="E16" s="952"/>
      <c r="F16" s="952"/>
      <c r="G16" s="952"/>
      <c r="H16" s="952"/>
      <c r="I16" s="952"/>
      <c r="J16" s="952"/>
      <c r="K16" s="953"/>
    </row>
    <row r="17" spans="1:11" ht="19.5" customHeight="1">
      <c r="A17" s="390"/>
      <c r="B17" s="96" t="s">
        <v>513</v>
      </c>
      <c r="C17" s="951"/>
      <c r="D17" s="952"/>
      <c r="E17" s="952"/>
      <c r="F17" s="952"/>
      <c r="G17" s="952"/>
      <c r="H17" s="952"/>
      <c r="I17" s="952"/>
      <c r="J17" s="952"/>
      <c r="K17" s="953"/>
    </row>
    <row r="18" spans="1:11" ht="19.5" customHeight="1" thickBot="1">
      <c r="A18" s="391"/>
      <c r="B18" s="97" t="s">
        <v>708</v>
      </c>
      <c r="C18" s="951"/>
      <c r="D18" s="952"/>
      <c r="E18" s="952"/>
      <c r="F18" s="952"/>
      <c r="G18" s="952"/>
      <c r="H18" s="952"/>
      <c r="I18" s="952"/>
      <c r="J18" s="952"/>
      <c r="K18" s="953"/>
    </row>
    <row r="19" spans="1:11" ht="19.5" customHeight="1" thickBot="1">
      <c r="A19" s="954" t="s">
        <v>155</v>
      </c>
      <c r="B19" s="955"/>
      <c r="C19" s="955"/>
      <c r="D19" s="955"/>
      <c r="E19" s="955"/>
      <c r="F19" s="955"/>
      <c r="G19" s="955"/>
      <c r="H19" s="955"/>
      <c r="I19" s="955"/>
      <c r="J19" s="955"/>
      <c r="K19" s="956"/>
    </row>
    <row r="20" spans="1:11" ht="19.5" customHeight="1">
      <c r="A20" s="957" t="s">
        <v>190</v>
      </c>
      <c r="B20" s="958"/>
      <c r="C20" s="958"/>
      <c r="D20" s="958"/>
      <c r="E20" s="958"/>
      <c r="F20" s="958"/>
      <c r="G20" s="958"/>
      <c r="H20" s="958"/>
      <c r="I20" s="958"/>
      <c r="J20" s="958"/>
      <c r="K20" s="959"/>
    </row>
    <row r="21" spans="1:11" ht="19.5" customHeight="1" thickBot="1">
      <c r="A21" s="960" t="s">
        <v>82</v>
      </c>
      <c r="B21" s="961"/>
      <c r="C21" s="962"/>
      <c r="D21" s="962"/>
      <c r="E21" s="962"/>
      <c r="F21" s="962"/>
      <c r="G21" s="962"/>
      <c r="H21" s="962"/>
      <c r="I21" s="962"/>
      <c r="J21" s="962"/>
      <c r="K21" s="963"/>
    </row>
    <row r="22" spans="1:11" ht="19.5" customHeight="1" thickBot="1">
      <c r="A22" s="969" t="s">
        <v>83</v>
      </c>
      <c r="B22" s="970"/>
      <c r="C22" s="971" t="s">
        <v>492</v>
      </c>
      <c r="D22" s="972"/>
      <c r="E22" s="973"/>
      <c r="F22" s="971" t="s">
        <v>528</v>
      </c>
      <c r="G22" s="972"/>
      <c r="H22" s="973"/>
      <c r="I22" s="971" t="s">
        <v>714</v>
      </c>
      <c r="J22" s="972"/>
      <c r="K22" s="973"/>
    </row>
    <row r="23" spans="1:11" ht="27" customHeight="1">
      <c r="A23" s="974" t="s">
        <v>191</v>
      </c>
      <c r="B23" s="976" t="s">
        <v>192</v>
      </c>
      <c r="C23" s="978" t="s">
        <v>60</v>
      </c>
      <c r="D23" s="979"/>
      <c r="E23" s="967" t="s">
        <v>61</v>
      </c>
      <c r="F23" s="978" t="s">
        <v>60</v>
      </c>
      <c r="G23" s="979"/>
      <c r="H23" s="967" t="s">
        <v>61</v>
      </c>
      <c r="I23" s="978" t="s">
        <v>60</v>
      </c>
      <c r="J23" s="979"/>
      <c r="K23" s="967" t="s">
        <v>61</v>
      </c>
    </row>
    <row r="24" spans="1:11" ht="19.5" customHeight="1" thickBot="1">
      <c r="A24" s="975"/>
      <c r="B24" s="977"/>
      <c r="C24" s="123" t="s">
        <v>62</v>
      </c>
      <c r="D24" s="124" t="s">
        <v>63</v>
      </c>
      <c r="E24" s="968"/>
      <c r="F24" s="123" t="s">
        <v>62</v>
      </c>
      <c r="G24" s="124" t="s">
        <v>63</v>
      </c>
      <c r="H24" s="968"/>
      <c r="I24" s="123" t="s">
        <v>62</v>
      </c>
      <c r="J24" s="124" t="s">
        <v>63</v>
      </c>
      <c r="K24" s="968"/>
    </row>
    <row r="25" spans="1:11" ht="19.5" customHeight="1">
      <c r="A25" s="964" t="s">
        <v>241</v>
      </c>
      <c r="B25" s="107"/>
      <c r="C25" s="394"/>
      <c r="D25" s="531"/>
      <c r="E25" s="393"/>
      <c r="F25" s="394"/>
      <c r="G25" s="531"/>
      <c r="H25" s="393"/>
      <c r="I25" s="394"/>
      <c r="J25" s="531"/>
      <c r="K25" s="393"/>
    </row>
    <row r="26" spans="1:11" ht="19.5" customHeight="1">
      <c r="A26" s="965"/>
      <c r="B26" s="111"/>
      <c r="C26" s="532"/>
      <c r="D26" s="395"/>
      <c r="E26" s="533"/>
      <c r="F26" s="532"/>
      <c r="G26" s="395"/>
      <c r="H26" s="533"/>
      <c r="I26" s="532"/>
      <c r="J26" s="395"/>
      <c r="K26" s="533"/>
    </row>
    <row r="27" spans="1:11" ht="19.5" customHeight="1">
      <c r="A27" s="965"/>
      <c r="B27" s="108"/>
      <c r="C27" s="532"/>
      <c r="D27" s="395"/>
      <c r="E27" s="533"/>
      <c r="F27" s="532"/>
      <c r="G27" s="395"/>
      <c r="H27" s="533"/>
      <c r="I27" s="532"/>
      <c r="J27" s="395"/>
      <c r="K27" s="533"/>
    </row>
    <row r="28" spans="1:11" ht="19.5" customHeight="1">
      <c r="A28" s="965"/>
      <c r="B28" s="108"/>
      <c r="C28" s="532"/>
      <c r="D28" s="395"/>
      <c r="E28" s="533"/>
      <c r="F28" s="532"/>
      <c r="G28" s="395"/>
      <c r="H28" s="533"/>
      <c r="I28" s="532"/>
      <c r="J28" s="395"/>
      <c r="K28" s="533"/>
    </row>
    <row r="29" spans="1:11" ht="19.5" customHeight="1">
      <c r="A29" s="965"/>
      <c r="B29" s="108"/>
      <c r="C29" s="532"/>
      <c r="D29" s="395"/>
      <c r="E29" s="533"/>
      <c r="F29" s="532"/>
      <c r="G29" s="395"/>
      <c r="H29" s="533"/>
      <c r="I29" s="532"/>
      <c r="J29" s="395"/>
      <c r="K29" s="533"/>
    </row>
    <row r="30" spans="1:11" ht="19.5" customHeight="1">
      <c r="A30" s="965"/>
      <c r="B30" s="108"/>
      <c r="C30" s="532"/>
      <c r="D30" s="395"/>
      <c r="E30" s="533"/>
      <c r="F30" s="532"/>
      <c r="G30" s="395"/>
      <c r="H30" s="533"/>
      <c r="I30" s="532"/>
      <c r="J30" s="395"/>
      <c r="K30" s="533"/>
    </row>
    <row r="31" spans="1:11" ht="19.5" customHeight="1" thickBot="1">
      <c r="A31" s="965"/>
      <c r="B31" s="108"/>
      <c r="C31" s="532"/>
      <c r="D31" s="395"/>
      <c r="E31" s="533"/>
      <c r="F31" s="532"/>
      <c r="G31" s="395"/>
      <c r="H31" s="533"/>
      <c r="I31" s="532"/>
      <c r="J31" s="395"/>
      <c r="K31" s="533"/>
    </row>
    <row r="32" spans="1:11" ht="19.5" customHeight="1" thickBot="1">
      <c r="A32" s="966"/>
      <c r="B32" s="84" t="s">
        <v>201</v>
      </c>
      <c r="C32" s="534">
        <f>SUM(C25:C31)</f>
        <v>0</v>
      </c>
      <c r="D32" s="535"/>
      <c r="E32" s="536">
        <f>SUM(E25:E31)</f>
        <v>0</v>
      </c>
      <c r="F32" s="534">
        <f>SUM(F25:F31)</f>
        <v>0</v>
      </c>
      <c r="G32" s="535"/>
      <c r="H32" s="536">
        <f>SUM(H25:H31)</f>
        <v>0</v>
      </c>
      <c r="I32" s="534">
        <f>SUM(I25:I31)</f>
        <v>0</v>
      </c>
      <c r="J32" s="535"/>
      <c r="K32" s="536">
        <f>SUM(K25:K31)</f>
        <v>0</v>
      </c>
    </row>
    <row r="33" spans="1:11" ht="19.5" customHeight="1">
      <c r="A33" s="30"/>
      <c r="B33" s="31"/>
      <c r="C33" s="32"/>
      <c r="D33" s="32"/>
      <c r="E33" s="32"/>
      <c r="F33" s="32"/>
      <c r="G33" s="32"/>
      <c r="H33" s="32"/>
      <c r="I33" s="32"/>
      <c r="J33" s="32"/>
      <c r="K33" s="33"/>
    </row>
    <row r="34" spans="1:11" ht="19.5" customHeight="1" hidden="1">
      <c r="A34" s="964" t="s">
        <v>242</v>
      </c>
      <c r="B34" s="107"/>
      <c r="C34" s="100"/>
      <c r="D34" s="98"/>
      <c r="E34" s="99"/>
      <c r="F34" s="100"/>
      <c r="G34" s="98"/>
      <c r="H34" s="99"/>
      <c r="I34" s="100"/>
      <c r="J34" s="98"/>
      <c r="K34" s="99"/>
    </row>
    <row r="35" spans="1:11" ht="19.5" customHeight="1" hidden="1">
      <c r="A35" s="965"/>
      <c r="B35" s="111"/>
      <c r="C35" s="103"/>
      <c r="D35" s="101"/>
      <c r="E35" s="102"/>
      <c r="F35" s="103"/>
      <c r="G35" s="101"/>
      <c r="H35" s="102"/>
      <c r="I35" s="103"/>
      <c r="J35" s="101"/>
      <c r="K35" s="102"/>
    </row>
    <row r="36" spans="1:11" ht="19.5" customHeight="1" hidden="1">
      <c r="A36" s="965"/>
      <c r="B36" s="108"/>
      <c r="C36" s="103"/>
      <c r="D36" s="101"/>
      <c r="E36" s="102"/>
      <c r="F36" s="103"/>
      <c r="G36" s="101"/>
      <c r="H36" s="102"/>
      <c r="I36" s="103"/>
      <c r="J36" s="101"/>
      <c r="K36" s="102"/>
    </row>
    <row r="37" spans="1:11" ht="19.5" customHeight="1" hidden="1">
      <c r="A37" s="965"/>
      <c r="B37" s="108"/>
      <c r="C37" s="103"/>
      <c r="D37" s="101"/>
      <c r="E37" s="102"/>
      <c r="F37" s="103"/>
      <c r="G37" s="101"/>
      <c r="H37" s="102"/>
      <c r="I37" s="103"/>
      <c r="J37" s="101"/>
      <c r="K37" s="102"/>
    </row>
    <row r="38" spans="1:11" ht="19.5" customHeight="1" hidden="1">
      <c r="A38" s="965"/>
      <c r="B38" s="109"/>
      <c r="C38" s="104"/>
      <c r="D38" s="105"/>
      <c r="E38" s="106"/>
      <c r="F38" s="103"/>
      <c r="G38" s="101"/>
      <c r="H38" s="102"/>
      <c r="I38" s="103"/>
      <c r="J38" s="101"/>
      <c r="K38" s="102"/>
    </row>
    <row r="39" spans="1:11" ht="19.5" customHeight="1" hidden="1">
      <c r="A39" s="966"/>
      <c r="B39" s="84" t="s">
        <v>201</v>
      </c>
      <c r="C39" s="112">
        <f>SUM(C34:C38)</f>
        <v>0</v>
      </c>
      <c r="D39" s="113"/>
      <c r="E39" s="122">
        <f>SUM(E34:E38)</f>
        <v>0</v>
      </c>
      <c r="F39" s="112">
        <f>SUM(F34:F38)</f>
        <v>0</v>
      </c>
      <c r="G39" s="113"/>
      <c r="H39" s="122">
        <f>SUM(H34:H38)</f>
        <v>0</v>
      </c>
      <c r="I39" s="112">
        <f>SUM(I34:I38)</f>
        <v>0</v>
      </c>
      <c r="J39" s="113"/>
      <c r="K39" s="122">
        <f>SUM(K34:K38)</f>
        <v>0</v>
      </c>
    </row>
    <row r="40" spans="1:11" ht="19.5" customHeight="1" thickBot="1">
      <c r="A40" s="30"/>
      <c r="B40" s="31"/>
      <c r="C40" s="32"/>
      <c r="D40" s="32"/>
      <c r="E40" s="32"/>
      <c r="F40" s="32"/>
      <c r="G40" s="32"/>
      <c r="H40" s="32"/>
      <c r="I40" s="32"/>
      <c r="J40" s="32"/>
      <c r="K40" s="33"/>
    </row>
    <row r="41" spans="1:11" ht="19.5" customHeight="1">
      <c r="A41" s="964" t="s">
        <v>243</v>
      </c>
      <c r="B41" s="107"/>
      <c r="C41" s="394"/>
      <c r="D41" s="531"/>
      <c r="E41" s="393"/>
      <c r="F41" s="394"/>
      <c r="G41" s="531"/>
      <c r="H41" s="393"/>
      <c r="I41" s="394"/>
      <c r="J41" s="531"/>
      <c r="K41" s="393"/>
    </row>
    <row r="42" spans="1:11" ht="19.5" customHeight="1">
      <c r="A42" s="965"/>
      <c r="B42" s="108"/>
      <c r="C42" s="532"/>
      <c r="D42" s="395"/>
      <c r="E42" s="533"/>
      <c r="F42" s="532"/>
      <c r="G42" s="395"/>
      <c r="H42" s="533"/>
      <c r="I42" s="532"/>
      <c r="J42" s="395"/>
      <c r="K42" s="533"/>
    </row>
    <row r="43" spans="1:11" ht="19.5" customHeight="1">
      <c r="A43" s="965"/>
      <c r="B43" s="108"/>
      <c r="C43" s="532"/>
      <c r="D43" s="395"/>
      <c r="E43" s="533"/>
      <c r="F43" s="532"/>
      <c r="G43" s="395"/>
      <c r="H43" s="533"/>
      <c r="I43" s="532"/>
      <c r="J43" s="395"/>
      <c r="K43" s="533"/>
    </row>
    <row r="44" spans="1:11" ht="19.5" customHeight="1">
      <c r="A44" s="965"/>
      <c r="B44" s="108"/>
      <c r="C44" s="532"/>
      <c r="D44" s="395"/>
      <c r="E44" s="533"/>
      <c r="F44" s="532"/>
      <c r="G44" s="395"/>
      <c r="H44" s="533"/>
      <c r="I44" s="532"/>
      <c r="J44" s="395"/>
      <c r="K44" s="533"/>
    </row>
    <row r="45" spans="1:11" ht="19.5" customHeight="1" thickBot="1">
      <c r="A45" s="965"/>
      <c r="B45" s="109"/>
      <c r="C45" s="537"/>
      <c r="D45" s="538"/>
      <c r="E45" s="539"/>
      <c r="F45" s="532"/>
      <c r="G45" s="395"/>
      <c r="H45" s="533"/>
      <c r="I45" s="532"/>
      <c r="J45" s="395"/>
      <c r="K45" s="533"/>
    </row>
    <row r="46" spans="1:11" ht="19.5" customHeight="1" thickBot="1">
      <c r="A46" s="966"/>
      <c r="B46" s="84" t="s">
        <v>201</v>
      </c>
      <c r="C46" s="534">
        <f>SUM(C41:C45)</f>
        <v>0</v>
      </c>
      <c r="D46" s="535"/>
      <c r="E46" s="536">
        <f>SUM(E41:E45)</f>
        <v>0</v>
      </c>
      <c r="F46" s="534">
        <f>SUM(F41:F45)</f>
        <v>0</v>
      </c>
      <c r="G46" s="535"/>
      <c r="H46" s="536">
        <f>SUM(H41:H45)</f>
        <v>0</v>
      </c>
      <c r="I46" s="534">
        <f>SUM(I41:I45)</f>
        <v>0</v>
      </c>
      <c r="J46" s="535"/>
      <c r="K46" s="536">
        <f>SUM(K41:K45)</f>
        <v>0</v>
      </c>
    </row>
    <row r="47" spans="1:11" ht="19.5" customHeight="1" thickBot="1">
      <c r="A47" s="30"/>
      <c r="B47" s="31"/>
      <c r="C47" s="32"/>
      <c r="D47" s="32"/>
      <c r="E47" s="32"/>
      <c r="F47" s="32"/>
      <c r="G47" s="32"/>
      <c r="H47" s="32"/>
      <c r="I47" s="32"/>
      <c r="J47" s="32"/>
      <c r="K47" s="33"/>
    </row>
    <row r="48" spans="1:11" ht="19.5" customHeight="1" hidden="1">
      <c r="A48" s="964" t="s">
        <v>244</v>
      </c>
      <c r="B48" s="107"/>
      <c r="C48" s="100"/>
      <c r="D48" s="98"/>
      <c r="E48" s="99"/>
      <c r="F48" s="100"/>
      <c r="G48" s="98"/>
      <c r="H48" s="99"/>
      <c r="I48" s="100"/>
      <c r="J48" s="98"/>
      <c r="K48" s="99"/>
    </row>
    <row r="49" spans="1:11" ht="19.5" customHeight="1" hidden="1">
      <c r="A49" s="965"/>
      <c r="B49" s="111"/>
      <c r="C49" s="103"/>
      <c r="D49" s="101"/>
      <c r="E49" s="102"/>
      <c r="F49" s="103"/>
      <c r="G49" s="101"/>
      <c r="H49" s="102"/>
      <c r="I49" s="103"/>
      <c r="J49" s="101"/>
      <c r="K49" s="102"/>
    </row>
    <row r="50" spans="1:11" ht="19.5" customHeight="1" hidden="1">
      <c r="A50" s="965"/>
      <c r="B50" s="108"/>
      <c r="C50" s="103"/>
      <c r="D50" s="101"/>
      <c r="E50" s="102"/>
      <c r="F50" s="103"/>
      <c r="G50" s="101"/>
      <c r="H50" s="102"/>
      <c r="I50" s="103"/>
      <c r="J50" s="101"/>
      <c r="K50" s="102"/>
    </row>
    <row r="51" spans="1:11" ht="19.5" customHeight="1" hidden="1">
      <c r="A51" s="965"/>
      <c r="B51" s="108"/>
      <c r="C51" s="103"/>
      <c r="D51" s="101"/>
      <c r="E51" s="102"/>
      <c r="F51" s="103"/>
      <c r="G51" s="101"/>
      <c r="H51" s="102"/>
      <c r="I51" s="103"/>
      <c r="J51" s="101"/>
      <c r="K51" s="102"/>
    </row>
    <row r="52" spans="1:11" ht="19.5" customHeight="1" hidden="1">
      <c r="A52" s="965"/>
      <c r="B52" s="109"/>
      <c r="C52" s="104"/>
      <c r="D52" s="105"/>
      <c r="E52" s="106"/>
      <c r="F52" s="103"/>
      <c r="G52" s="101"/>
      <c r="H52" s="102"/>
      <c r="I52" s="103"/>
      <c r="J52" s="101"/>
      <c r="K52" s="102"/>
    </row>
    <row r="53" spans="1:11" ht="19.5" customHeight="1" hidden="1">
      <c r="A53" s="966"/>
      <c r="B53" s="84" t="s">
        <v>201</v>
      </c>
      <c r="C53" s="112">
        <f>SUM(C48:C52)</f>
        <v>0</v>
      </c>
      <c r="D53" s="113"/>
      <c r="E53" s="122">
        <f>SUM(E48:E52)</f>
        <v>0</v>
      </c>
      <c r="F53" s="112">
        <f>SUM(F48:F52)</f>
        <v>0</v>
      </c>
      <c r="G53" s="113"/>
      <c r="H53" s="122">
        <f>SUM(H48:H52)</f>
        <v>0</v>
      </c>
      <c r="I53" s="112">
        <f>SUM(I48:I52)</f>
        <v>0</v>
      </c>
      <c r="J53" s="113"/>
      <c r="K53" s="122">
        <f>SUM(K48:K52)</f>
        <v>0</v>
      </c>
    </row>
    <row r="54" spans="1:11" ht="19.5" customHeight="1" hidden="1">
      <c r="A54" s="30"/>
      <c r="B54" s="31"/>
      <c r="C54" s="32"/>
      <c r="D54" s="32"/>
      <c r="E54" s="32"/>
      <c r="F54" s="32"/>
      <c r="G54" s="32"/>
      <c r="H54" s="32"/>
      <c r="I54" s="32"/>
      <c r="J54" s="32"/>
      <c r="K54" s="33"/>
    </row>
    <row r="55" spans="1:11" ht="19.5" customHeight="1" hidden="1">
      <c r="A55" s="964" t="s">
        <v>245</v>
      </c>
      <c r="B55" s="107"/>
      <c r="C55" s="100"/>
      <c r="D55" s="98"/>
      <c r="E55" s="99"/>
      <c r="F55" s="100"/>
      <c r="G55" s="98"/>
      <c r="H55" s="99"/>
      <c r="I55" s="100"/>
      <c r="J55" s="98"/>
      <c r="K55" s="99"/>
    </row>
    <row r="56" spans="1:11" ht="19.5" customHeight="1" hidden="1">
      <c r="A56" s="965"/>
      <c r="B56" s="111"/>
      <c r="C56" s="103"/>
      <c r="D56" s="101"/>
      <c r="E56" s="102"/>
      <c r="F56" s="103"/>
      <c r="G56" s="101"/>
      <c r="H56" s="102"/>
      <c r="I56" s="103"/>
      <c r="J56" s="101"/>
      <c r="K56" s="102"/>
    </row>
    <row r="57" spans="1:11" ht="19.5" customHeight="1" hidden="1">
      <c r="A57" s="965"/>
      <c r="B57" s="111"/>
      <c r="C57" s="103"/>
      <c r="D57" s="101"/>
      <c r="E57" s="102"/>
      <c r="F57" s="103"/>
      <c r="G57" s="101"/>
      <c r="H57" s="102"/>
      <c r="I57" s="103"/>
      <c r="J57" s="101"/>
      <c r="K57" s="102"/>
    </row>
    <row r="58" spans="1:11" ht="19.5" customHeight="1" hidden="1">
      <c r="A58" s="965"/>
      <c r="B58" s="108"/>
      <c r="C58" s="103"/>
      <c r="D58" s="101"/>
      <c r="E58" s="102"/>
      <c r="F58" s="103"/>
      <c r="G58" s="101"/>
      <c r="H58" s="102"/>
      <c r="I58" s="103"/>
      <c r="J58" s="101"/>
      <c r="K58" s="102"/>
    </row>
    <row r="59" spans="1:11" ht="19.5" customHeight="1" hidden="1">
      <c r="A59" s="965"/>
      <c r="B59" s="108"/>
      <c r="C59" s="103"/>
      <c r="D59" s="101"/>
      <c r="E59" s="102"/>
      <c r="F59" s="103"/>
      <c r="G59" s="101"/>
      <c r="H59" s="102"/>
      <c r="I59" s="103"/>
      <c r="J59" s="101"/>
      <c r="K59" s="102"/>
    </row>
    <row r="60" spans="1:11" ht="19.5" customHeight="1" hidden="1">
      <c r="A60" s="965"/>
      <c r="B60" s="109"/>
      <c r="C60" s="104"/>
      <c r="D60" s="105"/>
      <c r="E60" s="106"/>
      <c r="F60" s="103"/>
      <c r="G60" s="101"/>
      <c r="H60" s="102"/>
      <c r="I60" s="103"/>
      <c r="J60" s="101"/>
      <c r="K60" s="102"/>
    </row>
    <row r="61" spans="1:11" ht="19.5" customHeight="1" hidden="1">
      <c r="A61" s="966"/>
      <c r="B61" s="84" t="s">
        <v>201</v>
      </c>
      <c r="C61" s="112">
        <f>SUM(C55:C60)</f>
        <v>0</v>
      </c>
      <c r="D61" s="113"/>
      <c r="E61" s="122">
        <f>SUM(E55:E60)</f>
        <v>0</v>
      </c>
      <c r="F61" s="112">
        <f>SUM(F55:F60)</f>
        <v>0</v>
      </c>
      <c r="G61" s="113"/>
      <c r="H61" s="122">
        <f>SUM(H55:H60)</f>
        <v>0</v>
      </c>
      <c r="I61" s="112">
        <f>SUM(I55:I60)</f>
        <v>0</v>
      </c>
      <c r="J61" s="113"/>
      <c r="K61" s="122">
        <f>SUM(K55:K60)</f>
        <v>0</v>
      </c>
    </row>
    <row r="62" spans="1:11" ht="19.5" customHeight="1" hidden="1">
      <c r="A62" s="30"/>
      <c r="B62" s="31"/>
      <c r="C62" s="32"/>
      <c r="D62" s="32"/>
      <c r="E62" s="32"/>
      <c r="F62" s="32"/>
      <c r="G62" s="32"/>
      <c r="H62" s="32"/>
      <c r="I62" s="32"/>
      <c r="J62" s="32"/>
      <c r="K62" s="33"/>
    </row>
    <row r="63" spans="1:11" ht="19.5" customHeight="1" hidden="1">
      <c r="A63" s="964" t="s">
        <v>246</v>
      </c>
      <c r="B63" s="107"/>
      <c r="C63" s="100"/>
      <c r="D63" s="98"/>
      <c r="E63" s="99"/>
      <c r="F63" s="100"/>
      <c r="G63" s="98"/>
      <c r="H63" s="99"/>
      <c r="I63" s="100"/>
      <c r="J63" s="98"/>
      <c r="K63" s="99"/>
    </row>
    <row r="64" spans="1:11" ht="19.5" customHeight="1" hidden="1">
      <c r="A64" s="965"/>
      <c r="B64" s="111"/>
      <c r="C64" s="103"/>
      <c r="D64" s="101"/>
      <c r="E64" s="102"/>
      <c r="F64" s="103"/>
      <c r="G64" s="101"/>
      <c r="H64" s="102"/>
      <c r="I64" s="103"/>
      <c r="J64" s="101"/>
      <c r="K64" s="102"/>
    </row>
    <row r="65" spans="1:11" ht="19.5" customHeight="1" hidden="1">
      <c r="A65" s="965"/>
      <c r="B65" s="111"/>
      <c r="C65" s="103"/>
      <c r="D65" s="101"/>
      <c r="E65" s="102"/>
      <c r="F65" s="103"/>
      <c r="G65" s="101"/>
      <c r="H65" s="102"/>
      <c r="I65" s="103"/>
      <c r="J65" s="101"/>
      <c r="K65" s="102"/>
    </row>
    <row r="66" spans="1:11" ht="19.5" customHeight="1" hidden="1">
      <c r="A66" s="965"/>
      <c r="B66" s="108"/>
      <c r="C66" s="103"/>
      <c r="D66" s="101"/>
      <c r="E66" s="102"/>
      <c r="F66" s="103"/>
      <c r="G66" s="101"/>
      <c r="H66" s="102"/>
      <c r="I66" s="103"/>
      <c r="J66" s="101"/>
      <c r="K66" s="102"/>
    </row>
    <row r="67" spans="1:11" ht="19.5" customHeight="1" hidden="1">
      <c r="A67" s="965"/>
      <c r="B67" s="108"/>
      <c r="C67" s="103"/>
      <c r="D67" s="101"/>
      <c r="E67" s="102"/>
      <c r="F67" s="103"/>
      <c r="G67" s="101"/>
      <c r="H67" s="102"/>
      <c r="I67" s="103"/>
      <c r="J67" s="101"/>
      <c r="K67" s="102"/>
    </row>
    <row r="68" spans="1:11" ht="19.5" customHeight="1" hidden="1">
      <c r="A68" s="965"/>
      <c r="B68" s="109"/>
      <c r="C68" s="104"/>
      <c r="D68" s="105"/>
      <c r="E68" s="106"/>
      <c r="F68" s="103"/>
      <c r="G68" s="101"/>
      <c r="H68" s="102"/>
      <c r="I68" s="103"/>
      <c r="J68" s="101"/>
      <c r="K68" s="102"/>
    </row>
    <row r="69" spans="1:11" ht="19.5" customHeight="1" hidden="1">
      <c r="A69" s="966"/>
      <c r="B69" s="84" t="s">
        <v>201</v>
      </c>
      <c r="C69" s="112">
        <f>SUM(C63:C68)</f>
        <v>0</v>
      </c>
      <c r="D69" s="113"/>
      <c r="E69" s="122">
        <f>SUM(E63:E68)</f>
        <v>0</v>
      </c>
      <c r="F69" s="112">
        <f>SUM(F63:F68)</f>
        <v>0</v>
      </c>
      <c r="G69" s="113"/>
      <c r="H69" s="122">
        <f>SUM(H63:H68)</f>
        <v>0</v>
      </c>
      <c r="I69" s="112">
        <f>SUM(I63:I68)</f>
        <v>0</v>
      </c>
      <c r="J69" s="113"/>
      <c r="K69" s="122">
        <f>SUM(K63:K68)</f>
        <v>0</v>
      </c>
    </row>
    <row r="70" spans="1:11" ht="19.5" customHeight="1" thickBot="1">
      <c r="A70" s="980" t="s">
        <v>84</v>
      </c>
      <c r="B70" s="981"/>
      <c r="C70" s="116">
        <f>C32+C39+C46+C53+C61+C69</f>
        <v>0</v>
      </c>
      <c r="D70" s="117"/>
      <c r="E70" s="118">
        <f>E32+E39+E46+E53+E61+E69</f>
        <v>0</v>
      </c>
      <c r="F70" s="116">
        <f>F32+F39+F46+F53+F61+F69</f>
        <v>0</v>
      </c>
      <c r="G70" s="117"/>
      <c r="H70" s="118">
        <f>H32+H39+H46+H53+H61+H69</f>
        <v>0</v>
      </c>
      <c r="I70" s="116">
        <f>I32+I39+I46+I53+I61+I69</f>
        <v>0</v>
      </c>
      <c r="J70" s="117"/>
      <c r="K70" s="119">
        <f>K32+K39+K46+K53+K61+K69</f>
        <v>0</v>
      </c>
    </row>
    <row r="71" spans="1:11" ht="19.5" customHeight="1" thickBot="1">
      <c r="A71" s="30"/>
      <c r="B71" s="31"/>
      <c r="C71" s="32"/>
      <c r="D71" s="32"/>
      <c r="E71" s="32"/>
      <c r="F71" s="32"/>
      <c r="G71" s="32"/>
      <c r="H71" s="32"/>
      <c r="I71" s="32"/>
      <c r="J71" s="32"/>
      <c r="K71" s="33"/>
    </row>
    <row r="72" spans="1:11" ht="19.5" customHeight="1" thickBot="1">
      <c r="A72" s="982" t="s">
        <v>193</v>
      </c>
      <c r="B72" s="983"/>
      <c r="C72" s="984"/>
      <c r="D72" s="984"/>
      <c r="E72" s="984"/>
      <c r="F72" s="984"/>
      <c r="G72" s="984"/>
      <c r="H72" s="984"/>
      <c r="I72" s="984"/>
      <c r="J72" s="984"/>
      <c r="K72" s="985"/>
    </row>
    <row r="73" spans="1:11" ht="19.5" customHeight="1">
      <c r="A73" s="964" t="s">
        <v>247</v>
      </c>
      <c r="B73" s="330"/>
      <c r="C73" s="394"/>
      <c r="D73" s="531"/>
      <c r="E73" s="393"/>
      <c r="F73" s="394"/>
      <c r="G73" s="531"/>
      <c r="H73" s="393"/>
      <c r="I73" s="394"/>
      <c r="J73" s="531"/>
      <c r="K73" s="393"/>
    </row>
    <row r="74" spans="1:11" ht="19.5" customHeight="1">
      <c r="A74" s="965"/>
      <c r="B74" s="331"/>
      <c r="C74" s="540"/>
      <c r="D74" s="541"/>
      <c r="E74" s="542"/>
      <c r="F74" s="540"/>
      <c r="G74" s="541"/>
      <c r="H74" s="542"/>
      <c r="I74" s="540"/>
      <c r="J74" s="541"/>
      <c r="K74" s="542"/>
    </row>
    <row r="75" spans="1:11" ht="19.5" customHeight="1">
      <c r="A75" s="965"/>
      <c r="B75" s="331"/>
      <c r="C75" s="532"/>
      <c r="D75" s="395"/>
      <c r="E75" s="533"/>
      <c r="F75" s="532"/>
      <c r="G75" s="395"/>
      <c r="H75" s="533"/>
      <c r="I75" s="532"/>
      <c r="J75" s="395"/>
      <c r="K75" s="533"/>
    </row>
    <row r="76" spans="1:11" ht="19.5" customHeight="1">
      <c r="A76" s="965"/>
      <c r="B76" s="331"/>
      <c r="C76" s="532"/>
      <c r="D76" s="395"/>
      <c r="E76" s="533"/>
      <c r="F76" s="532"/>
      <c r="G76" s="395"/>
      <c r="H76" s="533"/>
      <c r="I76" s="532"/>
      <c r="J76" s="395"/>
      <c r="K76" s="533"/>
    </row>
    <row r="77" spans="1:11" ht="19.5" customHeight="1">
      <c r="A77" s="965"/>
      <c r="B77" s="331"/>
      <c r="C77" s="532"/>
      <c r="D77" s="395"/>
      <c r="E77" s="533"/>
      <c r="F77" s="532"/>
      <c r="G77" s="395"/>
      <c r="H77" s="533"/>
      <c r="I77" s="532"/>
      <c r="J77" s="395"/>
      <c r="K77" s="533"/>
    </row>
    <row r="78" spans="1:11" ht="19.5" customHeight="1">
      <c r="A78" s="965"/>
      <c r="B78" s="332"/>
      <c r="C78" s="532"/>
      <c r="D78" s="395"/>
      <c r="E78" s="533"/>
      <c r="F78" s="532"/>
      <c r="G78" s="395"/>
      <c r="H78" s="533"/>
      <c r="I78" s="532"/>
      <c r="J78" s="395"/>
      <c r="K78" s="533"/>
    </row>
    <row r="79" spans="1:11" ht="19.5" customHeight="1" thickBot="1">
      <c r="A79" s="965"/>
      <c r="B79" s="332"/>
      <c r="C79" s="532"/>
      <c r="D79" s="395"/>
      <c r="E79" s="533"/>
      <c r="F79" s="532"/>
      <c r="G79" s="395"/>
      <c r="H79" s="533"/>
      <c r="I79" s="532"/>
      <c r="J79" s="395"/>
      <c r="K79" s="533"/>
    </row>
    <row r="80" spans="1:11" ht="19.5" customHeight="1" thickBot="1">
      <c r="A80" s="966"/>
      <c r="B80" s="84" t="s">
        <v>201</v>
      </c>
      <c r="C80" s="534">
        <f>SUM(C73:C79)</f>
        <v>0</v>
      </c>
      <c r="D80" s="535"/>
      <c r="E80" s="536">
        <f>SUM(E73:E79)</f>
        <v>0</v>
      </c>
      <c r="F80" s="534">
        <f>SUM(F73:F79)</f>
        <v>0</v>
      </c>
      <c r="G80" s="535"/>
      <c r="H80" s="536">
        <f>SUM(H73:H79)</f>
        <v>0</v>
      </c>
      <c r="I80" s="534">
        <f>SUM(I73:I79)</f>
        <v>0</v>
      </c>
      <c r="J80" s="535"/>
      <c r="K80" s="536">
        <f>SUM(K73:K79)</f>
        <v>0</v>
      </c>
    </row>
    <row r="81" spans="1:11" ht="19.5" customHeight="1" thickBot="1">
      <c r="A81" s="30"/>
      <c r="B81" s="31"/>
      <c r="C81" s="32"/>
      <c r="D81" s="32"/>
      <c r="E81" s="32"/>
      <c r="F81" s="32"/>
      <c r="G81" s="32"/>
      <c r="H81" s="32"/>
      <c r="I81" s="32"/>
      <c r="J81" s="32"/>
      <c r="K81" s="33"/>
    </row>
    <row r="82" spans="1:11" ht="19.5" customHeight="1">
      <c r="A82" s="964" t="s">
        <v>248</v>
      </c>
      <c r="B82" s="57"/>
      <c r="C82" s="394"/>
      <c r="D82" s="531"/>
      <c r="E82" s="393"/>
      <c r="F82" s="394"/>
      <c r="G82" s="531"/>
      <c r="H82" s="393"/>
      <c r="I82" s="394"/>
      <c r="J82" s="531"/>
      <c r="K82" s="393"/>
    </row>
    <row r="83" spans="1:11" ht="19.5" customHeight="1">
      <c r="A83" s="965"/>
      <c r="B83" s="111"/>
      <c r="C83" s="540"/>
      <c r="D83" s="541"/>
      <c r="E83" s="542"/>
      <c r="F83" s="540"/>
      <c r="G83" s="541"/>
      <c r="H83" s="542"/>
      <c r="I83" s="540"/>
      <c r="J83" s="541"/>
      <c r="K83" s="542"/>
    </row>
    <row r="84" spans="1:11" ht="19.5" customHeight="1">
      <c r="A84" s="965"/>
      <c r="B84" s="111"/>
      <c r="C84" s="540"/>
      <c r="D84" s="541"/>
      <c r="E84" s="542"/>
      <c r="F84" s="540"/>
      <c r="G84" s="541"/>
      <c r="H84" s="542"/>
      <c r="I84" s="540"/>
      <c r="J84" s="541"/>
      <c r="K84" s="542"/>
    </row>
    <row r="85" spans="1:11" ht="19.5" customHeight="1">
      <c r="A85" s="965"/>
      <c r="B85" s="109"/>
      <c r="C85" s="532"/>
      <c r="D85" s="395"/>
      <c r="E85" s="533"/>
      <c r="F85" s="532"/>
      <c r="G85" s="395"/>
      <c r="H85" s="533"/>
      <c r="I85" s="532"/>
      <c r="J85" s="395"/>
      <c r="K85" s="533"/>
    </row>
    <row r="86" spans="1:11" ht="19.5" customHeight="1">
      <c r="A86" s="965"/>
      <c r="B86" s="109"/>
      <c r="C86" s="537"/>
      <c r="D86" s="538"/>
      <c r="E86" s="539"/>
      <c r="F86" s="532"/>
      <c r="G86" s="538"/>
      <c r="H86" s="533"/>
      <c r="I86" s="532"/>
      <c r="J86" s="538"/>
      <c r="K86" s="533"/>
    </row>
    <row r="87" spans="1:11" ht="19.5" customHeight="1" thickBot="1">
      <c r="A87" s="965"/>
      <c r="B87" s="109"/>
      <c r="C87" s="537"/>
      <c r="D87" s="538"/>
      <c r="E87" s="539"/>
      <c r="F87" s="532"/>
      <c r="G87" s="538"/>
      <c r="H87" s="533"/>
      <c r="I87" s="532"/>
      <c r="J87" s="538"/>
      <c r="K87" s="533"/>
    </row>
    <row r="88" spans="1:11" ht="19.5" customHeight="1" thickBot="1">
      <c r="A88" s="966"/>
      <c r="B88" s="84" t="s">
        <v>201</v>
      </c>
      <c r="C88" s="534">
        <f>SUM(C82:C87)</f>
        <v>0</v>
      </c>
      <c r="D88" s="535"/>
      <c r="E88" s="536">
        <f>SUM(E82:E87)</f>
        <v>0</v>
      </c>
      <c r="F88" s="534">
        <f>SUM(F82:F87)</f>
        <v>0</v>
      </c>
      <c r="G88" s="535"/>
      <c r="H88" s="536">
        <f>SUM(H82:H87)</f>
        <v>0</v>
      </c>
      <c r="I88" s="534">
        <f>SUM(I82:I87)</f>
        <v>0</v>
      </c>
      <c r="J88" s="535"/>
      <c r="K88" s="536">
        <f>SUM(K82:K87)</f>
        <v>0</v>
      </c>
    </row>
    <row r="89" spans="1:11" ht="19.5" customHeight="1">
      <c r="A89" s="30"/>
      <c r="B89" s="31"/>
      <c r="C89" s="32"/>
      <c r="D89" s="32"/>
      <c r="E89" s="32"/>
      <c r="F89" s="32"/>
      <c r="G89" s="32"/>
      <c r="H89" s="32"/>
      <c r="I89" s="32"/>
      <c r="J89" s="32"/>
      <c r="K89" s="33"/>
    </row>
    <row r="90" spans="1:11" ht="19.5" customHeight="1" hidden="1">
      <c r="A90" s="964" t="s">
        <v>249</v>
      </c>
      <c r="B90" s="57"/>
      <c r="C90" s="100"/>
      <c r="D90" s="98"/>
      <c r="E90" s="99"/>
      <c r="F90" s="100"/>
      <c r="G90" s="98"/>
      <c r="H90" s="99"/>
      <c r="I90" s="100"/>
      <c r="J90" s="98"/>
      <c r="K90" s="99"/>
    </row>
    <row r="91" spans="1:11" ht="19.5" customHeight="1" hidden="1">
      <c r="A91" s="965"/>
      <c r="B91" s="58"/>
      <c r="C91" s="103"/>
      <c r="D91" s="101"/>
      <c r="E91" s="102"/>
      <c r="F91" s="103"/>
      <c r="G91" s="101"/>
      <c r="H91" s="102"/>
      <c r="I91" s="103"/>
      <c r="J91" s="101"/>
      <c r="K91" s="102"/>
    </row>
    <row r="92" spans="1:11" ht="19.5" customHeight="1" hidden="1">
      <c r="A92" s="965"/>
      <c r="B92" s="58"/>
      <c r="C92" s="103"/>
      <c r="D92" s="101"/>
      <c r="E92" s="102"/>
      <c r="F92" s="103"/>
      <c r="G92" s="101"/>
      <c r="H92" s="102"/>
      <c r="I92" s="103"/>
      <c r="J92" s="101"/>
      <c r="K92" s="102"/>
    </row>
    <row r="93" spans="1:11" ht="19.5" customHeight="1" hidden="1">
      <c r="A93" s="965"/>
      <c r="B93" s="58"/>
      <c r="C93" s="103"/>
      <c r="D93" s="101"/>
      <c r="E93" s="102"/>
      <c r="F93" s="103"/>
      <c r="G93" s="101"/>
      <c r="H93" s="102"/>
      <c r="I93" s="103"/>
      <c r="J93" s="101"/>
      <c r="K93" s="93"/>
    </row>
    <row r="94" spans="1:11" ht="19.5" customHeight="1" hidden="1">
      <c r="A94" s="965"/>
      <c r="B94" s="58"/>
      <c r="C94" s="103"/>
      <c r="D94" s="101"/>
      <c r="E94" s="102"/>
      <c r="F94" s="103"/>
      <c r="G94" s="101"/>
      <c r="H94" s="102"/>
      <c r="I94" s="103"/>
      <c r="J94" s="101"/>
      <c r="K94" s="93"/>
    </row>
    <row r="95" spans="1:11" ht="19.5" customHeight="1" hidden="1">
      <c r="A95" s="965"/>
      <c r="B95" s="58"/>
      <c r="C95" s="103"/>
      <c r="D95" s="101"/>
      <c r="E95" s="102"/>
      <c r="F95" s="103"/>
      <c r="G95" s="101"/>
      <c r="H95" s="102"/>
      <c r="I95" s="103"/>
      <c r="J95" s="101"/>
      <c r="K95" s="102"/>
    </row>
    <row r="96" spans="1:11" ht="19.5" customHeight="1" hidden="1">
      <c r="A96" s="966"/>
      <c r="B96" s="84" t="s">
        <v>201</v>
      </c>
      <c r="C96" s="112">
        <f>SUM(C90:C95)</f>
        <v>0</v>
      </c>
      <c r="D96" s="113"/>
      <c r="E96" s="122">
        <f>SUM(E90:E95)</f>
        <v>0</v>
      </c>
      <c r="F96" s="112">
        <f>SUM(F90:F95)</f>
        <v>0</v>
      </c>
      <c r="G96" s="113"/>
      <c r="H96" s="122">
        <f>SUM(H90:H95)</f>
        <v>0</v>
      </c>
      <c r="I96" s="112">
        <f>SUM(I90:I95)</f>
        <v>0</v>
      </c>
      <c r="J96" s="113"/>
      <c r="K96" s="122">
        <f>SUM(K90:K95)</f>
        <v>0</v>
      </c>
    </row>
    <row r="97" spans="1:11" ht="19.5" customHeight="1" thickBot="1">
      <c r="A97" s="30"/>
      <c r="B97" s="31"/>
      <c r="C97" s="32"/>
      <c r="D97" s="32"/>
      <c r="E97" s="32"/>
      <c r="F97" s="32"/>
      <c r="G97" s="32"/>
      <c r="H97" s="32"/>
      <c r="I97" s="32"/>
      <c r="J97" s="32"/>
      <c r="K97" s="33"/>
    </row>
    <row r="98" spans="1:11" ht="19.5" customHeight="1">
      <c r="A98" s="964" t="s">
        <v>250</v>
      </c>
      <c r="B98" s="57"/>
      <c r="C98" s="100"/>
      <c r="D98" s="98"/>
      <c r="E98" s="99"/>
      <c r="F98" s="100"/>
      <c r="G98" s="98"/>
      <c r="H98" s="99"/>
      <c r="I98" s="100"/>
      <c r="J98" s="98"/>
      <c r="K98" s="99"/>
    </row>
    <row r="99" spans="1:11" ht="19.5" customHeight="1">
      <c r="A99" s="965"/>
      <c r="B99" s="58"/>
      <c r="C99" s="103"/>
      <c r="D99" s="101"/>
      <c r="E99" s="102"/>
      <c r="F99" s="103"/>
      <c r="G99" s="101"/>
      <c r="H99" s="102"/>
      <c r="I99" s="103"/>
      <c r="J99" s="101"/>
      <c r="K99" s="102"/>
    </row>
    <row r="100" spans="1:11" ht="19.5" customHeight="1">
      <c r="A100" s="965"/>
      <c r="B100" s="58"/>
      <c r="C100" s="333"/>
      <c r="D100" s="155"/>
      <c r="E100" s="102"/>
      <c r="F100" s="333"/>
      <c r="G100" s="155"/>
      <c r="H100" s="102"/>
      <c r="I100" s="333"/>
      <c r="J100" s="155"/>
      <c r="K100" s="156"/>
    </row>
    <row r="101" spans="1:11" ht="19.5" customHeight="1">
      <c r="A101" s="965"/>
      <c r="B101" s="58"/>
      <c r="C101" s="103"/>
      <c r="D101" s="101"/>
      <c r="E101" s="102"/>
      <c r="F101" s="103"/>
      <c r="G101" s="101"/>
      <c r="H101" s="102"/>
      <c r="I101" s="103"/>
      <c r="J101" s="101"/>
      <c r="K101" s="93"/>
    </row>
    <row r="102" spans="1:11" ht="19.5" customHeight="1">
      <c r="A102" s="965"/>
      <c r="B102" s="58"/>
      <c r="C102" s="103"/>
      <c r="D102" s="101"/>
      <c r="E102" s="102"/>
      <c r="F102" s="103"/>
      <c r="G102" s="101"/>
      <c r="H102" s="102"/>
      <c r="I102" s="103"/>
      <c r="J102" s="101"/>
      <c r="K102" s="93"/>
    </row>
    <row r="103" spans="1:11" ht="19.5" customHeight="1">
      <c r="A103" s="965"/>
      <c r="B103" s="58"/>
      <c r="C103" s="103"/>
      <c r="D103" s="101"/>
      <c r="E103" s="102"/>
      <c r="F103" s="103"/>
      <c r="G103" s="101"/>
      <c r="H103" s="102"/>
      <c r="I103" s="103"/>
      <c r="J103" s="101"/>
      <c r="K103" s="93"/>
    </row>
    <row r="104" spans="1:11" ht="19.5" customHeight="1">
      <c r="A104" s="965"/>
      <c r="B104" s="58"/>
      <c r="C104" s="103"/>
      <c r="D104" s="101"/>
      <c r="E104" s="102"/>
      <c r="F104" s="103"/>
      <c r="G104" s="101"/>
      <c r="H104" s="102"/>
      <c r="I104" s="103"/>
      <c r="J104" s="101"/>
      <c r="K104" s="102"/>
    </row>
    <row r="105" spans="1:11" ht="19.5" customHeight="1">
      <c r="A105" s="965"/>
      <c r="B105" s="58"/>
      <c r="C105" s="103"/>
      <c r="D105" s="101"/>
      <c r="E105" s="102"/>
      <c r="F105" s="103"/>
      <c r="G105" s="101"/>
      <c r="H105" s="102"/>
      <c r="I105" s="103"/>
      <c r="J105" s="101"/>
      <c r="K105" s="102"/>
    </row>
    <row r="106" spans="1:11" ht="19.5" customHeight="1">
      <c r="A106" s="965"/>
      <c r="B106" s="58"/>
      <c r="C106" s="103"/>
      <c r="D106" s="101"/>
      <c r="E106" s="102"/>
      <c r="F106" s="103"/>
      <c r="G106" s="101"/>
      <c r="H106" s="102"/>
      <c r="I106" s="103"/>
      <c r="J106" s="101"/>
      <c r="K106" s="93"/>
    </row>
    <row r="107" spans="1:11" ht="19.5" customHeight="1">
      <c r="A107" s="965"/>
      <c r="B107" s="58"/>
      <c r="C107" s="103"/>
      <c r="D107" s="101"/>
      <c r="E107" s="102"/>
      <c r="F107" s="103"/>
      <c r="G107" s="101"/>
      <c r="H107" s="102"/>
      <c r="I107" s="103"/>
      <c r="J107" s="101"/>
      <c r="K107" s="93"/>
    </row>
    <row r="108" spans="1:11" ht="19.5" customHeight="1" thickBot="1">
      <c r="A108" s="965"/>
      <c r="B108" s="58"/>
      <c r="C108" s="103"/>
      <c r="D108" s="101"/>
      <c r="E108" s="102"/>
      <c r="F108" s="103"/>
      <c r="G108" s="101"/>
      <c r="H108" s="102"/>
      <c r="I108" s="103"/>
      <c r="J108" s="101"/>
      <c r="K108" s="102"/>
    </row>
    <row r="109" spans="1:11" ht="19.5" customHeight="1" thickBot="1">
      <c r="A109" s="966"/>
      <c r="B109" s="84" t="s">
        <v>201</v>
      </c>
      <c r="C109" s="112">
        <f>SUM(C98:C108)</f>
        <v>0</v>
      </c>
      <c r="D109" s="113"/>
      <c r="E109" s="122">
        <f>SUM(E98:E108)</f>
        <v>0</v>
      </c>
      <c r="F109" s="112">
        <f>SUM(F98:F108)</f>
        <v>0</v>
      </c>
      <c r="G109" s="113"/>
      <c r="H109" s="122">
        <f>SUM(H98:H108)</f>
        <v>0</v>
      </c>
      <c r="I109" s="112">
        <f>SUM(I98:I108)</f>
        <v>0</v>
      </c>
      <c r="J109" s="113"/>
      <c r="K109" s="122">
        <f>SUM(K98:K108)</f>
        <v>0</v>
      </c>
    </row>
    <row r="110" spans="1:11" ht="19.5" customHeight="1" thickBot="1">
      <c r="A110" s="30"/>
      <c r="B110" s="31"/>
      <c r="C110" s="32"/>
      <c r="D110" s="32"/>
      <c r="E110" s="32"/>
      <c r="F110" s="32"/>
      <c r="G110" s="32"/>
      <c r="H110" s="32"/>
      <c r="I110" s="32"/>
      <c r="J110" s="32"/>
      <c r="K110" s="33"/>
    </row>
    <row r="111" spans="1:11" ht="19.5" customHeight="1">
      <c r="A111" s="964" t="s">
        <v>251</v>
      </c>
      <c r="B111" s="107"/>
      <c r="C111" s="100"/>
      <c r="D111" s="98"/>
      <c r="E111" s="99"/>
      <c r="F111" s="100"/>
      <c r="G111" s="98"/>
      <c r="H111" s="99"/>
      <c r="I111" s="100"/>
      <c r="J111" s="98"/>
      <c r="K111" s="99"/>
    </row>
    <row r="112" spans="1:11" ht="19.5" customHeight="1">
      <c r="A112" s="965"/>
      <c r="B112" s="111"/>
      <c r="C112" s="103"/>
      <c r="D112" s="101"/>
      <c r="E112" s="102"/>
      <c r="F112" s="103"/>
      <c r="G112" s="101"/>
      <c r="H112" s="102"/>
      <c r="I112" s="103"/>
      <c r="J112" s="101"/>
      <c r="K112" s="102"/>
    </row>
    <row r="113" spans="1:11" ht="19.5" customHeight="1">
      <c r="A113" s="965"/>
      <c r="B113" s="232"/>
      <c r="C113" s="103"/>
      <c r="D113" s="101"/>
      <c r="E113" s="102"/>
      <c r="F113" s="103"/>
      <c r="G113" s="101"/>
      <c r="H113" s="102"/>
      <c r="I113" s="103"/>
      <c r="J113" s="101"/>
      <c r="K113" s="102"/>
    </row>
    <row r="114" spans="1:11" ht="19.5" customHeight="1">
      <c r="A114" s="965"/>
      <c r="B114" s="232"/>
      <c r="C114" s="103"/>
      <c r="D114" s="101"/>
      <c r="E114" s="102"/>
      <c r="F114" s="103"/>
      <c r="G114" s="101"/>
      <c r="H114" s="102"/>
      <c r="I114" s="103"/>
      <c r="J114" s="101"/>
      <c r="K114" s="102"/>
    </row>
    <row r="115" spans="1:11" ht="19.5" customHeight="1" thickBot="1">
      <c r="A115" s="965"/>
      <c r="B115" s="231"/>
      <c r="C115" s="103"/>
      <c r="D115" s="101"/>
      <c r="E115" s="102"/>
      <c r="F115" s="103"/>
      <c r="G115" s="101"/>
      <c r="H115" s="102"/>
      <c r="I115" s="103"/>
      <c r="J115" s="101"/>
      <c r="K115" s="102"/>
    </row>
    <row r="116" spans="1:11" ht="19.5" customHeight="1" thickBot="1">
      <c r="A116" s="966"/>
      <c r="B116" s="84" t="s">
        <v>201</v>
      </c>
      <c r="C116" s="112">
        <f>SUM(C111:C115)</f>
        <v>0</v>
      </c>
      <c r="D116" s="113"/>
      <c r="E116" s="122">
        <f>SUM(E111:E115)</f>
        <v>0</v>
      </c>
      <c r="F116" s="112">
        <f>SUM(F111:F115)</f>
        <v>0</v>
      </c>
      <c r="G116" s="113"/>
      <c r="H116" s="122">
        <f>SUM(H111:H115)</f>
        <v>0</v>
      </c>
      <c r="I116" s="112">
        <f>SUM(I111:I115)</f>
        <v>0</v>
      </c>
      <c r="J116" s="113"/>
      <c r="K116" s="122">
        <f>SUM(K111:K115)</f>
        <v>0</v>
      </c>
    </row>
    <row r="117" spans="1:11" ht="19.5" customHeight="1" thickBot="1">
      <c r="A117" s="30"/>
      <c r="B117" s="31"/>
      <c r="C117" s="32"/>
      <c r="D117" s="32"/>
      <c r="E117" s="32"/>
      <c r="F117" s="32"/>
      <c r="G117" s="32"/>
      <c r="H117" s="32"/>
      <c r="I117" s="32"/>
      <c r="J117" s="32"/>
      <c r="K117" s="33"/>
    </row>
    <row r="118" spans="1:11" ht="19.5" customHeight="1">
      <c r="A118" s="964" t="s">
        <v>252</v>
      </c>
      <c r="B118" s="57"/>
      <c r="C118" s="100"/>
      <c r="D118" s="98"/>
      <c r="E118" s="99"/>
      <c r="F118" s="100"/>
      <c r="G118" s="98"/>
      <c r="H118" s="99"/>
      <c r="I118" s="100"/>
      <c r="J118" s="98"/>
      <c r="K118" s="99"/>
    </row>
    <row r="119" spans="1:11" ht="19.5" customHeight="1">
      <c r="A119" s="965"/>
      <c r="B119" s="215"/>
      <c r="C119" s="154"/>
      <c r="D119" s="155"/>
      <c r="E119" s="159"/>
      <c r="F119" s="128"/>
      <c r="G119" s="155"/>
      <c r="H119" s="130"/>
      <c r="I119" s="128"/>
      <c r="J119" s="155"/>
      <c r="K119" s="130"/>
    </row>
    <row r="120" spans="1:11" ht="19.5" customHeight="1">
      <c r="A120" s="965"/>
      <c r="B120" s="146"/>
      <c r="C120" s="104"/>
      <c r="D120" s="105"/>
      <c r="E120" s="106"/>
      <c r="F120" s="103"/>
      <c r="G120" s="105"/>
      <c r="H120" s="102"/>
      <c r="I120" s="103"/>
      <c r="J120" s="105"/>
      <c r="K120" s="102"/>
    </row>
    <row r="121" spans="1:11" ht="19.5" customHeight="1">
      <c r="A121" s="965"/>
      <c r="B121" s="58"/>
      <c r="C121" s="103"/>
      <c r="D121" s="101"/>
      <c r="E121" s="102"/>
      <c r="F121" s="103"/>
      <c r="G121" s="101"/>
      <c r="H121" s="102"/>
      <c r="I121" s="103"/>
      <c r="J121" s="101"/>
      <c r="K121" s="102"/>
    </row>
    <row r="122" spans="1:11" ht="19.5" customHeight="1" thickBot="1">
      <c r="A122" s="965"/>
      <c r="B122" s="109"/>
      <c r="C122" s="104"/>
      <c r="D122" s="105"/>
      <c r="E122" s="106"/>
      <c r="F122" s="103"/>
      <c r="G122" s="105"/>
      <c r="H122" s="102"/>
      <c r="I122" s="103"/>
      <c r="J122" s="105"/>
      <c r="K122" s="102"/>
    </row>
    <row r="123" spans="1:11" ht="19.5" customHeight="1" thickBot="1">
      <c r="A123" s="966"/>
      <c r="B123" s="84" t="s">
        <v>201</v>
      </c>
      <c r="C123" s="112">
        <f>SUM(C118:C122)</f>
        <v>0</v>
      </c>
      <c r="D123" s="113"/>
      <c r="E123" s="122">
        <f>SUM(E118:E122)</f>
        <v>0</v>
      </c>
      <c r="F123" s="112">
        <f>SUM(F118:F122)</f>
        <v>0</v>
      </c>
      <c r="G123" s="113"/>
      <c r="H123" s="122">
        <f>SUM(H118:H122)</f>
        <v>0</v>
      </c>
      <c r="I123" s="112">
        <f>SUM(I118:I122)</f>
        <v>0</v>
      </c>
      <c r="J123" s="113"/>
      <c r="K123" s="122">
        <f>SUM(K118:K122)</f>
        <v>0</v>
      </c>
    </row>
    <row r="124" spans="1:11" ht="19.5" customHeight="1" thickBot="1">
      <c r="A124" s="980" t="s">
        <v>85</v>
      </c>
      <c r="B124" s="981"/>
      <c r="C124" s="116">
        <f>C80+C88+C96+C109+C116+C123</f>
        <v>0</v>
      </c>
      <c r="D124" s="117"/>
      <c r="E124" s="119">
        <f>E80+E88+E96+E109+E116+E123</f>
        <v>0</v>
      </c>
      <c r="F124" s="116">
        <f>F80+F88+F96+F109+F116+F123</f>
        <v>0</v>
      </c>
      <c r="G124" s="117"/>
      <c r="H124" s="119">
        <f>H80+H88+H96+H109+H116+H123</f>
        <v>0</v>
      </c>
      <c r="I124" s="116">
        <f>I80+I88+I96+I109+I116+I123</f>
        <v>0</v>
      </c>
      <c r="J124" s="117"/>
      <c r="K124" s="119">
        <f>K80+K88+K96+K109+K116+K123</f>
        <v>0</v>
      </c>
    </row>
    <row r="125" spans="1:11" ht="19.5" customHeight="1" thickBot="1">
      <c r="A125" s="30"/>
      <c r="B125" s="31"/>
      <c r="C125" s="32"/>
      <c r="D125" s="32"/>
      <c r="E125" s="32"/>
      <c r="F125" s="32"/>
      <c r="G125" s="32"/>
      <c r="H125" s="32"/>
      <c r="I125" s="32"/>
      <c r="J125" s="32"/>
      <c r="K125" s="33"/>
    </row>
    <row r="126" spans="1:11" ht="19.5" customHeight="1" thickBot="1">
      <c r="A126" s="982" t="s">
        <v>194</v>
      </c>
      <c r="B126" s="983"/>
      <c r="C126" s="984"/>
      <c r="D126" s="984"/>
      <c r="E126" s="984"/>
      <c r="F126" s="984"/>
      <c r="G126" s="984"/>
      <c r="H126" s="984"/>
      <c r="I126" s="984"/>
      <c r="J126" s="984"/>
      <c r="K126" s="985"/>
    </row>
    <row r="127" spans="1:11" ht="19.5" customHeight="1" hidden="1">
      <c r="A127" s="964" t="s">
        <v>253</v>
      </c>
      <c r="B127" s="107"/>
      <c r="C127" s="100"/>
      <c r="D127" s="98"/>
      <c r="E127" s="99"/>
      <c r="F127" s="100"/>
      <c r="G127" s="98"/>
      <c r="H127" s="99"/>
      <c r="I127" s="100"/>
      <c r="J127" s="98"/>
      <c r="K127" s="99"/>
    </row>
    <row r="128" spans="1:11" ht="19.5" customHeight="1" hidden="1">
      <c r="A128" s="965"/>
      <c r="B128" s="111"/>
      <c r="C128" s="128"/>
      <c r="D128" s="129"/>
      <c r="E128" s="130"/>
      <c r="F128" s="128"/>
      <c r="G128" s="129"/>
      <c r="H128" s="130"/>
      <c r="I128" s="128"/>
      <c r="J128" s="129"/>
      <c r="K128" s="130"/>
    </row>
    <row r="129" spans="1:11" ht="19.5" customHeight="1" hidden="1">
      <c r="A129" s="965"/>
      <c r="B129" s="111"/>
      <c r="C129" s="103"/>
      <c r="D129" s="101"/>
      <c r="E129" s="102"/>
      <c r="F129" s="103"/>
      <c r="G129" s="101"/>
      <c r="H129" s="102"/>
      <c r="I129" s="103"/>
      <c r="J129" s="101"/>
      <c r="K129" s="102"/>
    </row>
    <row r="130" spans="1:11" ht="19.5" customHeight="1" hidden="1">
      <c r="A130" s="965"/>
      <c r="B130" s="109"/>
      <c r="C130" s="104"/>
      <c r="D130" s="105"/>
      <c r="E130" s="106"/>
      <c r="F130" s="103"/>
      <c r="G130" s="101"/>
      <c r="H130" s="102"/>
      <c r="I130" s="103"/>
      <c r="J130" s="101"/>
      <c r="K130" s="102"/>
    </row>
    <row r="131" spans="1:11" ht="19.5" customHeight="1" hidden="1">
      <c r="A131" s="966"/>
      <c r="B131" s="84" t="s">
        <v>201</v>
      </c>
      <c r="C131" s="112">
        <f>SUM(C127:C130)</f>
        <v>0</v>
      </c>
      <c r="D131" s="113"/>
      <c r="E131" s="122">
        <f>SUM(E127:E130)</f>
        <v>0</v>
      </c>
      <c r="F131" s="112">
        <f>SUM(F127:F130)</f>
        <v>0</v>
      </c>
      <c r="G131" s="113"/>
      <c r="H131" s="122">
        <f>SUM(H127:H130)</f>
        <v>0</v>
      </c>
      <c r="I131" s="112">
        <f>SUM(I127:I130)</f>
        <v>0</v>
      </c>
      <c r="J131" s="113"/>
      <c r="K131" s="122">
        <f>SUM(K127:K130)</f>
        <v>0</v>
      </c>
    </row>
    <row r="132" spans="1:11" ht="7.5" customHeight="1" thickBot="1">
      <c r="A132" s="30"/>
      <c r="B132" s="31"/>
      <c r="C132" s="32"/>
      <c r="D132" s="32"/>
      <c r="E132" s="32"/>
      <c r="F132" s="32"/>
      <c r="G132" s="32"/>
      <c r="H132" s="32"/>
      <c r="I132" s="32"/>
      <c r="J132" s="32"/>
      <c r="K132" s="33"/>
    </row>
    <row r="133" spans="1:11" ht="19.5" customHeight="1">
      <c r="A133" s="964" t="s">
        <v>254</v>
      </c>
      <c r="B133" s="107"/>
      <c r="C133" s="100"/>
      <c r="D133" s="98"/>
      <c r="E133" s="99"/>
      <c r="F133" s="100"/>
      <c r="G133" s="98"/>
      <c r="H133" s="99"/>
      <c r="I133" s="100"/>
      <c r="J133" s="98"/>
      <c r="K133" s="99"/>
    </row>
    <row r="134" spans="1:11" ht="19.5" customHeight="1" thickBot="1">
      <c r="A134" s="965"/>
      <c r="B134" s="111"/>
      <c r="C134" s="128"/>
      <c r="D134" s="129"/>
      <c r="E134" s="130"/>
      <c r="F134" s="128"/>
      <c r="G134" s="129"/>
      <c r="H134" s="130"/>
      <c r="I134" s="128"/>
      <c r="J134" s="129"/>
      <c r="K134" s="130"/>
    </row>
    <row r="135" spans="1:11" ht="19.5" customHeight="1" hidden="1">
      <c r="A135" s="965"/>
      <c r="B135" s="111"/>
      <c r="C135" s="103"/>
      <c r="D135" s="101"/>
      <c r="E135" s="102"/>
      <c r="F135" s="103"/>
      <c r="G135" s="101"/>
      <c r="H135" s="102"/>
      <c r="I135" s="103"/>
      <c r="J135" s="101"/>
      <c r="K135" s="102"/>
    </row>
    <row r="136" spans="1:11" ht="19.5" customHeight="1" hidden="1">
      <c r="A136" s="965"/>
      <c r="B136" s="109"/>
      <c r="C136" s="104"/>
      <c r="D136" s="105"/>
      <c r="E136" s="106"/>
      <c r="F136" s="103"/>
      <c r="G136" s="101"/>
      <c r="H136" s="102"/>
      <c r="I136" s="103"/>
      <c r="J136" s="101"/>
      <c r="K136" s="102"/>
    </row>
    <row r="137" spans="1:11" ht="19.5" customHeight="1" thickBot="1">
      <c r="A137" s="966"/>
      <c r="B137" s="84" t="s">
        <v>201</v>
      </c>
      <c r="C137" s="112">
        <f>SUM(C133:C136)</f>
        <v>0</v>
      </c>
      <c r="D137" s="113"/>
      <c r="E137" s="122">
        <f>SUM(E133:E136)</f>
        <v>0</v>
      </c>
      <c r="F137" s="112">
        <f>SUM(F133:F136)</f>
        <v>0</v>
      </c>
      <c r="G137" s="113"/>
      <c r="H137" s="122">
        <f>SUM(H133:H136)</f>
        <v>0</v>
      </c>
      <c r="I137" s="112">
        <f>SUM(I133:I136)</f>
        <v>0</v>
      </c>
      <c r="J137" s="113"/>
      <c r="K137" s="122">
        <f>SUM(K133:K136)</f>
        <v>0</v>
      </c>
    </row>
    <row r="138" spans="1:11" ht="19.5" customHeight="1">
      <c r="A138" s="30"/>
      <c r="B138" s="31"/>
      <c r="C138" s="32"/>
      <c r="D138" s="32"/>
      <c r="E138" s="32"/>
      <c r="F138" s="32"/>
      <c r="G138" s="32"/>
      <c r="H138" s="32"/>
      <c r="I138" s="32"/>
      <c r="J138" s="32"/>
      <c r="K138" s="33"/>
    </row>
    <row r="139" spans="1:11" ht="19.5" customHeight="1" hidden="1">
      <c r="A139" s="964" t="s">
        <v>255</v>
      </c>
      <c r="B139" s="107"/>
      <c r="C139" s="100"/>
      <c r="D139" s="98"/>
      <c r="E139" s="99"/>
      <c r="F139" s="100"/>
      <c r="G139" s="98"/>
      <c r="H139" s="99"/>
      <c r="I139" s="100"/>
      <c r="J139" s="98"/>
      <c r="K139" s="99"/>
    </row>
    <row r="140" spans="1:11" ht="19.5" customHeight="1" hidden="1">
      <c r="A140" s="965"/>
      <c r="B140" s="111"/>
      <c r="C140" s="128"/>
      <c r="D140" s="129"/>
      <c r="E140" s="130"/>
      <c r="F140" s="128"/>
      <c r="G140" s="129"/>
      <c r="H140" s="130"/>
      <c r="I140" s="128"/>
      <c r="J140" s="129"/>
      <c r="K140" s="130"/>
    </row>
    <row r="141" spans="1:11" ht="19.5" customHeight="1" hidden="1">
      <c r="A141" s="965"/>
      <c r="B141" s="111"/>
      <c r="C141" s="103"/>
      <c r="D141" s="101"/>
      <c r="E141" s="102"/>
      <c r="F141" s="103"/>
      <c r="G141" s="101"/>
      <c r="H141" s="102"/>
      <c r="I141" s="103"/>
      <c r="J141" s="101"/>
      <c r="K141" s="102"/>
    </row>
    <row r="142" spans="1:11" ht="19.5" customHeight="1" hidden="1">
      <c r="A142" s="965"/>
      <c r="B142" s="108"/>
      <c r="C142" s="103"/>
      <c r="D142" s="101"/>
      <c r="E142" s="102"/>
      <c r="F142" s="103"/>
      <c r="G142" s="101"/>
      <c r="H142" s="102"/>
      <c r="I142" s="103"/>
      <c r="J142" s="101"/>
      <c r="K142" s="102"/>
    </row>
    <row r="143" spans="1:11" ht="19.5" customHeight="1" hidden="1">
      <c r="A143" s="965"/>
      <c r="B143" s="109"/>
      <c r="C143" s="104"/>
      <c r="D143" s="105"/>
      <c r="E143" s="106"/>
      <c r="F143" s="103"/>
      <c r="G143" s="101"/>
      <c r="H143" s="102"/>
      <c r="I143" s="103"/>
      <c r="J143" s="101"/>
      <c r="K143" s="102"/>
    </row>
    <row r="144" spans="1:11" ht="19.5" customHeight="1" hidden="1">
      <c r="A144" s="966"/>
      <c r="B144" s="84" t="s">
        <v>201</v>
      </c>
      <c r="C144" s="112">
        <f>SUM(C139:C143)</f>
        <v>0</v>
      </c>
      <c r="D144" s="113"/>
      <c r="E144" s="122">
        <f>SUM(E139:E143)</f>
        <v>0</v>
      </c>
      <c r="F144" s="112">
        <f>SUM(F139:F143)</f>
        <v>0</v>
      </c>
      <c r="G144" s="113"/>
      <c r="H144" s="122">
        <f>SUM(H139:H143)</f>
        <v>0</v>
      </c>
      <c r="I144" s="112">
        <f>SUM(I139:I143)</f>
        <v>0</v>
      </c>
      <c r="J144" s="113"/>
      <c r="K144" s="122">
        <f>SUM(K139:K143)</f>
        <v>0</v>
      </c>
    </row>
    <row r="145" spans="1:11" ht="8.25" customHeight="1" thickBot="1">
      <c r="A145" s="30"/>
      <c r="B145" s="31"/>
      <c r="C145" s="32"/>
      <c r="D145" s="32"/>
      <c r="E145" s="32"/>
      <c r="F145" s="32"/>
      <c r="G145" s="32"/>
      <c r="H145" s="32"/>
      <c r="I145" s="32"/>
      <c r="J145" s="32"/>
      <c r="K145" s="33"/>
    </row>
    <row r="146" spans="1:11" ht="19.5" customHeight="1" hidden="1">
      <c r="A146" s="964" t="s">
        <v>256</v>
      </c>
      <c r="B146" s="107"/>
      <c r="C146" s="100"/>
      <c r="D146" s="98"/>
      <c r="E146" s="99"/>
      <c r="F146" s="100"/>
      <c r="G146" s="98"/>
      <c r="H146" s="99"/>
      <c r="I146" s="100"/>
      <c r="J146" s="98"/>
      <c r="K146" s="99"/>
    </row>
    <row r="147" spans="1:11" ht="19.5" customHeight="1" hidden="1">
      <c r="A147" s="965"/>
      <c r="B147" s="111"/>
      <c r="C147" s="128"/>
      <c r="D147" s="129"/>
      <c r="E147" s="130"/>
      <c r="F147" s="128"/>
      <c r="G147" s="129"/>
      <c r="H147" s="130"/>
      <c r="I147" s="128"/>
      <c r="J147" s="129"/>
      <c r="K147" s="130"/>
    </row>
    <row r="148" spans="1:11" ht="19.5" customHeight="1" hidden="1">
      <c r="A148" s="965"/>
      <c r="B148" s="111"/>
      <c r="C148" s="128"/>
      <c r="D148" s="129"/>
      <c r="E148" s="130"/>
      <c r="F148" s="128"/>
      <c r="G148" s="129"/>
      <c r="H148" s="130"/>
      <c r="I148" s="128"/>
      <c r="J148" s="129"/>
      <c r="K148" s="130"/>
    </row>
    <row r="149" spans="1:11" ht="19.5" customHeight="1" hidden="1">
      <c r="A149" s="965"/>
      <c r="B149" s="108"/>
      <c r="C149" s="103"/>
      <c r="D149" s="101"/>
      <c r="E149" s="102"/>
      <c r="F149" s="103"/>
      <c r="G149" s="101"/>
      <c r="H149" s="102"/>
      <c r="I149" s="103"/>
      <c r="J149" s="101"/>
      <c r="K149" s="102"/>
    </row>
    <row r="150" spans="1:11" ht="19.5" customHeight="1" hidden="1">
      <c r="A150" s="965"/>
      <c r="B150" s="109"/>
      <c r="C150" s="104"/>
      <c r="D150" s="105"/>
      <c r="E150" s="106"/>
      <c r="F150" s="103"/>
      <c r="G150" s="101"/>
      <c r="H150" s="102"/>
      <c r="I150" s="103"/>
      <c r="J150" s="101"/>
      <c r="K150" s="102"/>
    </row>
    <row r="151" spans="1:11" ht="19.5" customHeight="1" hidden="1">
      <c r="A151" s="966"/>
      <c r="B151" s="84" t="s">
        <v>201</v>
      </c>
      <c r="C151" s="112">
        <f>SUM(C146:C150)</f>
        <v>0</v>
      </c>
      <c r="D151" s="113"/>
      <c r="E151" s="122">
        <f>SUM(E146:E150)</f>
        <v>0</v>
      </c>
      <c r="F151" s="112">
        <f>SUM(F146:F150)</f>
        <v>0</v>
      </c>
      <c r="G151" s="113"/>
      <c r="H151" s="122">
        <f>SUM(H146:H150)</f>
        <v>0</v>
      </c>
      <c r="I151" s="112">
        <f>SUM(I146:I150)</f>
        <v>0</v>
      </c>
      <c r="J151" s="113"/>
      <c r="K151" s="122">
        <f>SUM(K146:K150)</f>
        <v>0</v>
      </c>
    </row>
    <row r="152" spans="1:11" ht="10.5" customHeight="1" hidden="1">
      <c r="A152" s="30"/>
      <c r="B152" s="31"/>
      <c r="C152" s="32"/>
      <c r="D152" s="32"/>
      <c r="E152" s="32"/>
      <c r="F152" s="32"/>
      <c r="G152" s="32"/>
      <c r="H152" s="32"/>
      <c r="I152" s="32"/>
      <c r="J152" s="32"/>
      <c r="K152" s="33"/>
    </row>
    <row r="153" spans="1:11" ht="19.5" customHeight="1">
      <c r="A153" s="964" t="s">
        <v>257</v>
      </c>
      <c r="B153" s="107"/>
      <c r="C153" s="100"/>
      <c r="D153" s="98"/>
      <c r="E153" s="99"/>
      <c r="F153" s="100"/>
      <c r="G153" s="98"/>
      <c r="H153" s="99"/>
      <c r="I153" s="100"/>
      <c r="J153" s="98"/>
      <c r="K153" s="99"/>
    </row>
    <row r="154" spans="1:11" ht="18" customHeight="1" thickBot="1">
      <c r="A154" s="965"/>
      <c r="B154" s="111"/>
      <c r="C154" s="128"/>
      <c r="D154" s="129"/>
      <c r="E154" s="130"/>
      <c r="F154" s="128"/>
      <c r="G154" s="129"/>
      <c r="H154" s="130"/>
      <c r="I154" s="128"/>
      <c r="J154" s="129"/>
      <c r="K154" s="130"/>
    </row>
    <row r="155" spans="1:11" ht="19.5" customHeight="1" hidden="1">
      <c r="A155" s="965"/>
      <c r="B155" s="111"/>
      <c r="C155" s="103"/>
      <c r="D155" s="101"/>
      <c r="E155" s="102"/>
      <c r="F155" s="103"/>
      <c r="G155" s="101"/>
      <c r="H155" s="102"/>
      <c r="I155" s="103"/>
      <c r="J155" s="101"/>
      <c r="K155" s="102"/>
    </row>
    <row r="156" spans="1:11" ht="19.5" customHeight="1" hidden="1">
      <c r="A156" s="965"/>
      <c r="B156" s="108"/>
      <c r="C156" s="103"/>
      <c r="D156" s="101"/>
      <c r="E156" s="102"/>
      <c r="F156" s="103"/>
      <c r="G156" s="101"/>
      <c r="H156" s="102"/>
      <c r="I156" s="103"/>
      <c r="J156" s="101"/>
      <c r="K156" s="102"/>
    </row>
    <row r="157" spans="1:11" ht="19.5" customHeight="1" hidden="1">
      <c r="A157" s="965"/>
      <c r="B157" s="109"/>
      <c r="C157" s="104"/>
      <c r="D157" s="105"/>
      <c r="E157" s="106"/>
      <c r="F157" s="103"/>
      <c r="G157" s="101"/>
      <c r="H157" s="102"/>
      <c r="I157" s="103"/>
      <c r="J157" s="101"/>
      <c r="K157" s="102"/>
    </row>
    <row r="158" spans="1:11" ht="19.5" customHeight="1" thickBot="1">
      <c r="A158" s="966"/>
      <c r="B158" s="84" t="s">
        <v>201</v>
      </c>
      <c r="C158" s="112">
        <f>SUM(C153:C157)</f>
        <v>0</v>
      </c>
      <c r="D158" s="113"/>
      <c r="E158" s="122">
        <f>SUM(E153:E157)</f>
        <v>0</v>
      </c>
      <c r="F158" s="112">
        <f>SUM(F153:F157)</f>
        <v>0</v>
      </c>
      <c r="G158" s="113"/>
      <c r="H158" s="122">
        <f>SUM(H153:H157)</f>
        <v>0</v>
      </c>
      <c r="I158" s="112">
        <f>SUM(I153:I157)</f>
        <v>0</v>
      </c>
      <c r="J158" s="113"/>
      <c r="K158" s="122">
        <f>SUM(K153:K157)</f>
        <v>0</v>
      </c>
    </row>
    <row r="159" spans="1:11" ht="19.5" customHeight="1" thickBot="1">
      <c r="A159" s="30"/>
      <c r="B159" s="31"/>
      <c r="C159" s="32"/>
      <c r="D159" s="32"/>
      <c r="E159" s="32"/>
      <c r="F159" s="32"/>
      <c r="G159" s="32"/>
      <c r="H159" s="32"/>
      <c r="I159" s="32"/>
      <c r="J159" s="32"/>
      <c r="K159" s="33"/>
    </row>
    <row r="160" spans="1:11" ht="18.75" customHeight="1" hidden="1">
      <c r="A160" s="964" t="s">
        <v>258</v>
      </c>
      <c r="B160" s="107"/>
      <c r="C160" s="100"/>
      <c r="D160" s="98"/>
      <c r="E160" s="99"/>
      <c r="F160" s="100"/>
      <c r="G160" s="98"/>
      <c r="H160" s="99"/>
      <c r="I160" s="100"/>
      <c r="J160" s="98"/>
      <c r="K160" s="99"/>
    </row>
    <row r="161" spans="1:11" ht="19.5" customHeight="1" hidden="1">
      <c r="A161" s="965"/>
      <c r="B161" s="111"/>
      <c r="C161" s="103"/>
      <c r="D161" s="101"/>
      <c r="E161" s="102"/>
      <c r="F161" s="103"/>
      <c r="G161" s="101"/>
      <c r="H161" s="102"/>
      <c r="I161" s="103"/>
      <c r="J161" s="101"/>
      <c r="K161" s="102"/>
    </row>
    <row r="162" spans="1:11" ht="19.5" customHeight="1" hidden="1">
      <c r="A162" s="965"/>
      <c r="B162" s="108"/>
      <c r="C162" s="103"/>
      <c r="D162" s="101"/>
      <c r="E162" s="102"/>
      <c r="F162" s="103"/>
      <c r="G162" s="101"/>
      <c r="H162" s="102"/>
      <c r="I162" s="103"/>
      <c r="J162" s="101"/>
      <c r="K162" s="102"/>
    </row>
    <row r="163" spans="1:11" ht="19.5" customHeight="1" hidden="1">
      <c r="A163" s="965"/>
      <c r="B163" s="108"/>
      <c r="C163" s="103"/>
      <c r="D163" s="101"/>
      <c r="E163" s="102"/>
      <c r="F163" s="103"/>
      <c r="G163" s="101"/>
      <c r="H163" s="102"/>
      <c r="I163" s="103"/>
      <c r="J163" s="101"/>
      <c r="K163" s="102"/>
    </row>
    <row r="164" spans="1:11" ht="19.5" customHeight="1" hidden="1">
      <c r="A164" s="965"/>
      <c r="B164" s="109"/>
      <c r="C164" s="104"/>
      <c r="D164" s="105"/>
      <c r="E164" s="106"/>
      <c r="F164" s="103"/>
      <c r="G164" s="101"/>
      <c r="H164" s="102"/>
      <c r="I164" s="103"/>
      <c r="J164" s="101"/>
      <c r="K164" s="102"/>
    </row>
    <row r="165" spans="1:11" ht="19.5" customHeight="1" hidden="1">
      <c r="A165" s="966"/>
      <c r="B165" s="84" t="s">
        <v>201</v>
      </c>
      <c r="C165" s="112">
        <f>SUM(C160:C164)</f>
        <v>0</v>
      </c>
      <c r="D165" s="113"/>
      <c r="E165" s="122">
        <f>SUM(E160:E164)</f>
        <v>0</v>
      </c>
      <c r="F165" s="112">
        <f>SUM(F160:F164)</f>
        <v>0</v>
      </c>
      <c r="G165" s="113"/>
      <c r="H165" s="122">
        <f>SUM(H160:H164)</f>
        <v>0</v>
      </c>
      <c r="I165" s="112">
        <f>SUM(I160:I164)</f>
        <v>0</v>
      </c>
      <c r="J165" s="113"/>
      <c r="K165" s="122">
        <f>SUM(K160:K164)</f>
        <v>0</v>
      </c>
    </row>
    <row r="166" spans="1:11" ht="19.5" customHeight="1" thickBot="1">
      <c r="A166" s="980" t="s">
        <v>105</v>
      </c>
      <c r="B166" s="981" t="s">
        <v>26</v>
      </c>
      <c r="C166" s="116">
        <f>C131+C137+C144+C151+C158+C165</f>
        <v>0</v>
      </c>
      <c r="D166" s="117"/>
      <c r="E166" s="119">
        <f>E131+E137+E144+E151+E158+E165</f>
        <v>0</v>
      </c>
      <c r="F166" s="116">
        <f>F131+F137+F144+F151+F158+F165</f>
        <v>0</v>
      </c>
      <c r="G166" s="117"/>
      <c r="H166" s="119">
        <f>H131+H137+H144+H151+H158+H165</f>
        <v>0</v>
      </c>
      <c r="I166" s="116">
        <f>I131+I137+I144+I151+I158+I165</f>
        <v>0</v>
      </c>
      <c r="J166" s="117"/>
      <c r="K166" s="119">
        <f>K131+K137+K144+K151+K158+K165</f>
        <v>0</v>
      </c>
    </row>
    <row r="167" spans="1:11" ht="18.75" customHeight="1" thickBot="1">
      <c r="A167" s="30"/>
      <c r="B167" s="31"/>
      <c r="C167" s="32"/>
      <c r="D167" s="32"/>
      <c r="E167" s="32"/>
      <c r="F167" s="32"/>
      <c r="G167" s="32"/>
      <c r="H167" s="32"/>
      <c r="I167" s="32"/>
      <c r="J167" s="32"/>
      <c r="K167" s="33"/>
    </row>
    <row r="168" spans="1:11" ht="19.5" customHeight="1" hidden="1">
      <c r="A168" s="982" t="s">
        <v>259</v>
      </c>
      <c r="B168" s="983"/>
      <c r="C168" s="984"/>
      <c r="D168" s="984"/>
      <c r="E168" s="984"/>
      <c r="F168" s="984"/>
      <c r="G168" s="984"/>
      <c r="H168" s="984"/>
      <c r="I168" s="984"/>
      <c r="J168" s="984"/>
      <c r="K168" s="985"/>
    </row>
    <row r="169" spans="1:11" ht="19.5" customHeight="1" hidden="1">
      <c r="A169" s="964" t="s">
        <v>260</v>
      </c>
      <c r="B169" s="107"/>
      <c r="C169" s="100"/>
      <c r="D169" s="98"/>
      <c r="E169" s="99"/>
      <c r="F169" s="100"/>
      <c r="G169" s="98"/>
      <c r="H169" s="99"/>
      <c r="I169" s="100"/>
      <c r="J169" s="98"/>
      <c r="K169" s="99"/>
    </row>
    <row r="170" spans="1:11" ht="19.5" customHeight="1" hidden="1">
      <c r="A170" s="965"/>
      <c r="B170" s="111"/>
      <c r="C170" s="103"/>
      <c r="D170" s="101"/>
      <c r="E170" s="102"/>
      <c r="F170" s="103"/>
      <c r="G170" s="101"/>
      <c r="H170" s="102"/>
      <c r="I170" s="103"/>
      <c r="J170" s="101"/>
      <c r="K170" s="102"/>
    </row>
    <row r="171" spans="1:11" ht="19.5" customHeight="1" hidden="1">
      <c r="A171" s="965"/>
      <c r="B171" s="108"/>
      <c r="C171" s="103"/>
      <c r="D171" s="101"/>
      <c r="E171" s="102"/>
      <c r="F171" s="103"/>
      <c r="G171" s="101"/>
      <c r="H171" s="102"/>
      <c r="I171" s="103"/>
      <c r="J171" s="101"/>
      <c r="K171" s="102"/>
    </row>
    <row r="172" spans="1:11" ht="19.5" customHeight="1" hidden="1">
      <c r="A172" s="965"/>
      <c r="B172" s="108"/>
      <c r="C172" s="103"/>
      <c r="D172" s="101"/>
      <c r="E172" s="102"/>
      <c r="F172" s="103"/>
      <c r="G172" s="101"/>
      <c r="H172" s="102"/>
      <c r="I172" s="103"/>
      <c r="J172" s="101"/>
      <c r="K172" s="102"/>
    </row>
    <row r="173" spans="1:11" ht="19.5" customHeight="1" hidden="1">
      <c r="A173" s="965"/>
      <c r="B173" s="109"/>
      <c r="C173" s="104"/>
      <c r="D173" s="105"/>
      <c r="E173" s="106"/>
      <c r="F173" s="103"/>
      <c r="G173" s="101"/>
      <c r="H173" s="102"/>
      <c r="I173" s="103"/>
      <c r="J173" s="101"/>
      <c r="K173" s="102"/>
    </row>
    <row r="174" spans="1:11" ht="19.5" customHeight="1" hidden="1">
      <c r="A174" s="966"/>
      <c r="B174" s="84" t="s">
        <v>201</v>
      </c>
      <c r="C174" s="112">
        <f>SUM(C169:C173)</f>
        <v>0</v>
      </c>
      <c r="D174" s="113"/>
      <c r="E174" s="122">
        <f>SUM(E169:E173)</f>
        <v>0</v>
      </c>
      <c r="F174" s="112">
        <f>SUM(F169:F173)</f>
        <v>0</v>
      </c>
      <c r="G174" s="113"/>
      <c r="H174" s="122">
        <f>SUM(H169:H173)</f>
        <v>0</v>
      </c>
      <c r="I174" s="112">
        <f>SUM(I169:I173)</f>
        <v>0</v>
      </c>
      <c r="J174" s="113"/>
      <c r="K174" s="122">
        <f>SUM(K169:K173)</f>
        <v>0</v>
      </c>
    </row>
    <row r="175" spans="1:11" ht="19.5" customHeight="1" hidden="1">
      <c r="A175" s="30"/>
      <c r="B175" s="31"/>
      <c r="C175" s="32"/>
      <c r="D175" s="32"/>
      <c r="E175" s="32"/>
      <c r="F175" s="32"/>
      <c r="G175" s="32"/>
      <c r="H175" s="32"/>
      <c r="I175" s="32"/>
      <c r="J175" s="32"/>
      <c r="K175" s="33"/>
    </row>
    <row r="176" spans="1:11" ht="19.5" customHeight="1" hidden="1">
      <c r="A176" s="964" t="s">
        <v>261</v>
      </c>
      <c r="B176" s="107"/>
      <c r="C176" s="100"/>
      <c r="D176" s="98"/>
      <c r="E176" s="99"/>
      <c r="F176" s="100"/>
      <c r="G176" s="98"/>
      <c r="H176" s="99"/>
      <c r="I176" s="100"/>
      <c r="J176" s="98"/>
      <c r="K176" s="99"/>
    </row>
    <row r="177" spans="1:11" ht="19.5" customHeight="1" hidden="1">
      <c r="A177" s="965"/>
      <c r="B177" s="111"/>
      <c r="C177" s="103"/>
      <c r="D177" s="101"/>
      <c r="E177" s="102"/>
      <c r="F177" s="103"/>
      <c r="G177" s="101"/>
      <c r="H177" s="102"/>
      <c r="I177" s="103"/>
      <c r="J177" s="101"/>
      <c r="K177" s="102"/>
    </row>
    <row r="178" spans="1:11" ht="19.5" customHeight="1" hidden="1">
      <c r="A178" s="965"/>
      <c r="B178" s="108"/>
      <c r="C178" s="103"/>
      <c r="D178" s="101"/>
      <c r="E178" s="102"/>
      <c r="F178" s="103"/>
      <c r="G178" s="101"/>
      <c r="H178" s="102"/>
      <c r="I178" s="103"/>
      <c r="J178" s="101"/>
      <c r="K178" s="102"/>
    </row>
    <row r="179" spans="1:11" ht="19.5" customHeight="1" hidden="1">
      <c r="A179" s="965"/>
      <c r="B179" s="108"/>
      <c r="C179" s="103"/>
      <c r="D179" s="101"/>
      <c r="E179" s="102"/>
      <c r="F179" s="103"/>
      <c r="G179" s="101"/>
      <c r="H179" s="102"/>
      <c r="I179" s="103"/>
      <c r="J179" s="101"/>
      <c r="K179" s="102"/>
    </row>
    <row r="180" spans="1:11" ht="19.5" customHeight="1" hidden="1">
      <c r="A180" s="965"/>
      <c r="B180" s="109"/>
      <c r="C180" s="104"/>
      <c r="D180" s="105"/>
      <c r="E180" s="106"/>
      <c r="F180" s="103"/>
      <c r="G180" s="101"/>
      <c r="H180" s="102"/>
      <c r="I180" s="103"/>
      <c r="J180" s="101"/>
      <c r="K180" s="102"/>
    </row>
    <row r="181" spans="1:11" ht="19.5" customHeight="1" hidden="1">
      <c r="A181" s="966"/>
      <c r="B181" s="84" t="s">
        <v>201</v>
      </c>
      <c r="C181" s="112">
        <f>SUM(C176:C180)</f>
        <v>0</v>
      </c>
      <c r="D181" s="113"/>
      <c r="E181" s="122">
        <f>SUM(E176:E180)</f>
        <v>0</v>
      </c>
      <c r="F181" s="112">
        <f>SUM(F176:F180)</f>
        <v>0</v>
      </c>
      <c r="G181" s="113"/>
      <c r="H181" s="122">
        <f>SUM(H176:H180)</f>
        <v>0</v>
      </c>
      <c r="I181" s="112">
        <f>SUM(I176:I180)</f>
        <v>0</v>
      </c>
      <c r="J181" s="113"/>
      <c r="K181" s="122">
        <f>SUM(K176:K180)</f>
        <v>0</v>
      </c>
    </row>
    <row r="182" spans="1:11" ht="19.5" customHeight="1" hidden="1">
      <c r="A182" s="980" t="s">
        <v>262</v>
      </c>
      <c r="B182" s="981" t="s">
        <v>26</v>
      </c>
      <c r="C182" s="116">
        <f>C174+C181</f>
        <v>0</v>
      </c>
      <c r="D182" s="117"/>
      <c r="E182" s="119">
        <f>E174+E181</f>
        <v>0</v>
      </c>
      <c r="F182" s="116">
        <f>F174+F181</f>
        <v>0</v>
      </c>
      <c r="G182" s="117"/>
      <c r="H182" s="119">
        <f>H174+H181</f>
        <v>0</v>
      </c>
      <c r="I182" s="116">
        <f>I174+I181</f>
        <v>0</v>
      </c>
      <c r="J182" s="117"/>
      <c r="K182" s="119">
        <f>K174+K181</f>
        <v>0</v>
      </c>
    </row>
    <row r="183" spans="1:11" ht="19.5" customHeight="1" hidden="1">
      <c r="A183" s="30"/>
      <c r="B183" s="31"/>
      <c r="C183" s="32"/>
      <c r="D183" s="32"/>
      <c r="E183" s="32"/>
      <c r="F183" s="32"/>
      <c r="G183" s="32"/>
      <c r="H183" s="32"/>
      <c r="I183" s="32"/>
      <c r="J183" s="32"/>
      <c r="K183" s="33"/>
    </row>
    <row r="184" spans="1:11" ht="19.5" customHeight="1" thickBot="1">
      <c r="A184" s="982" t="s">
        <v>114</v>
      </c>
      <c r="B184" s="983"/>
      <c r="C184" s="984"/>
      <c r="D184" s="984"/>
      <c r="E184" s="984"/>
      <c r="F184" s="984"/>
      <c r="G184" s="984"/>
      <c r="H184" s="984"/>
      <c r="I184" s="984"/>
      <c r="J184" s="984"/>
      <c r="K184" s="985"/>
    </row>
    <row r="185" spans="1:11" ht="19.5" customHeight="1" thickBot="1">
      <c r="A185" s="964" t="s">
        <v>263</v>
      </c>
      <c r="B185" s="111"/>
      <c r="C185" s="100"/>
      <c r="D185" s="98"/>
      <c r="E185" s="99"/>
      <c r="F185" s="100"/>
      <c r="G185" s="98"/>
      <c r="H185" s="99"/>
      <c r="I185" s="100"/>
      <c r="J185" s="98"/>
      <c r="K185" s="99"/>
    </row>
    <row r="186" spans="1:11" ht="19.5" customHeight="1" hidden="1">
      <c r="A186" s="965"/>
      <c r="B186" s="111"/>
      <c r="C186" s="103"/>
      <c r="D186" s="101"/>
      <c r="E186" s="102"/>
      <c r="F186" s="103"/>
      <c r="G186" s="101"/>
      <c r="H186" s="102"/>
      <c r="I186" s="103"/>
      <c r="J186" s="101"/>
      <c r="K186" s="102"/>
    </row>
    <row r="187" spans="1:11" ht="19.5" customHeight="1" hidden="1">
      <c r="A187" s="965"/>
      <c r="B187" s="111"/>
      <c r="C187" s="103"/>
      <c r="D187" s="101"/>
      <c r="E187" s="102"/>
      <c r="F187" s="103"/>
      <c r="G187" s="101"/>
      <c r="H187" s="102"/>
      <c r="I187" s="103"/>
      <c r="J187" s="101"/>
      <c r="K187" s="102"/>
    </row>
    <row r="188" spans="1:11" ht="19.5" customHeight="1" hidden="1">
      <c r="A188" s="965"/>
      <c r="B188" s="108"/>
      <c r="C188" s="103"/>
      <c r="D188" s="101"/>
      <c r="E188" s="102"/>
      <c r="F188" s="103"/>
      <c r="G188" s="101"/>
      <c r="H188" s="102"/>
      <c r="I188" s="103"/>
      <c r="J188" s="101"/>
      <c r="K188" s="102"/>
    </row>
    <row r="189" spans="1:11" ht="19.5" customHeight="1" hidden="1">
      <c r="A189" s="965"/>
      <c r="B189" s="109"/>
      <c r="C189" s="104"/>
      <c r="D189" s="105"/>
      <c r="E189" s="106"/>
      <c r="F189" s="103"/>
      <c r="G189" s="101"/>
      <c r="H189" s="102"/>
      <c r="I189" s="103"/>
      <c r="J189" s="101"/>
      <c r="K189" s="102"/>
    </row>
    <row r="190" spans="1:11" ht="19.5" customHeight="1" thickBot="1">
      <c r="A190" s="966"/>
      <c r="B190" s="84" t="s">
        <v>201</v>
      </c>
      <c r="C190" s="112">
        <f>SUM(C185:C189)</f>
        <v>0</v>
      </c>
      <c r="D190" s="113"/>
      <c r="E190" s="122">
        <f>SUM(E185:E189)</f>
        <v>0</v>
      </c>
      <c r="F190" s="112">
        <f>SUM(F185:F189)</f>
        <v>0</v>
      </c>
      <c r="G190" s="113"/>
      <c r="H190" s="122">
        <f>SUM(H185:H189)</f>
        <v>0</v>
      </c>
      <c r="I190" s="112">
        <f>SUM(I185:I189)</f>
        <v>0</v>
      </c>
      <c r="J190" s="113"/>
      <c r="K190" s="122">
        <f>SUM(K185:K189)</f>
        <v>0</v>
      </c>
    </row>
    <row r="191" spans="1:11" ht="19.5" customHeight="1" thickBot="1">
      <c r="A191" s="30"/>
      <c r="B191" s="31"/>
      <c r="C191" s="32"/>
      <c r="D191" s="32"/>
      <c r="E191" s="32"/>
      <c r="F191" s="32"/>
      <c r="G191" s="32"/>
      <c r="H191" s="32"/>
      <c r="I191" s="32"/>
      <c r="J191" s="32"/>
      <c r="K191" s="33"/>
    </row>
    <row r="192" spans="1:11" ht="19.5" customHeight="1" hidden="1">
      <c r="A192" s="964" t="s">
        <v>264</v>
      </c>
      <c r="B192" s="107"/>
      <c r="C192" s="100"/>
      <c r="D192" s="98"/>
      <c r="E192" s="99"/>
      <c r="F192" s="100"/>
      <c r="G192" s="98"/>
      <c r="H192" s="99"/>
      <c r="I192" s="100"/>
      <c r="J192" s="98"/>
      <c r="K192" s="99"/>
    </row>
    <row r="193" spans="1:11" ht="19.5" customHeight="1" hidden="1">
      <c r="A193" s="965"/>
      <c r="B193" s="111"/>
      <c r="C193" s="103"/>
      <c r="D193" s="101"/>
      <c r="E193" s="102"/>
      <c r="F193" s="103"/>
      <c r="G193" s="101"/>
      <c r="H193" s="102"/>
      <c r="I193" s="103"/>
      <c r="J193" s="101"/>
      <c r="K193" s="102"/>
    </row>
    <row r="194" spans="1:11" ht="19.5" customHeight="1" hidden="1">
      <c r="A194" s="965"/>
      <c r="B194" s="111"/>
      <c r="C194" s="103"/>
      <c r="D194" s="101"/>
      <c r="E194" s="102"/>
      <c r="F194" s="103"/>
      <c r="G194" s="101"/>
      <c r="H194" s="102"/>
      <c r="I194" s="103"/>
      <c r="J194" s="101"/>
      <c r="K194" s="102"/>
    </row>
    <row r="195" spans="1:11" ht="19.5" customHeight="1" hidden="1">
      <c r="A195" s="965"/>
      <c r="B195" s="108"/>
      <c r="C195" s="103"/>
      <c r="D195" s="101"/>
      <c r="E195" s="102"/>
      <c r="F195" s="103"/>
      <c r="G195" s="101"/>
      <c r="H195" s="102"/>
      <c r="I195" s="103"/>
      <c r="J195" s="101"/>
      <c r="K195" s="102"/>
    </row>
    <row r="196" spans="1:11" ht="19.5" customHeight="1" hidden="1">
      <c r="A196" s="965"/>
      <c r="B196" s="109"/>
      <c r="C196" s="104"/>
      <c r="D196" s="105"/>
      <c r="E196" s="106"/>
      <c r="F196" s="103"/>
      <c r="G196" s="101"/>
      <c r="H196" s="102"/>
      <c r="I196" s="103"/>
      <c r="J196" s="101"/>
      <c r="K196" s="102"/>
    </row>
    <row r="197" spans="1:11" ht="19.5" customHeight="1" hidden="1">
      <c r="A197" s="966"/>
      <c r="B197" s="84" t="s">
        <v>201</v>
      </c>
      <c r="C197" s="112">
        <f>SUM(C192:C196)</f>
        <v>0</v>
      </c>
      <c r="D197" s="113"/>
      <c r="E197" s="122">
        <f>SUM(E192:E196)</f>
        <v>0</v>
      </c>
      <c r="F197" s="112">
        <f>SUM(F192:F196)</f>
        <v>0</v>
      </c>
      <c r="G197" s="113"/>
      <c r="H197" s="122">
        <f>SUM(H192:H196)</f>
        <v>0</v>
      </c>
      <c r="I197" s="112">
        <f>SUM(I192:I196)</f>
        <v>0</v>
      </c>
      <c r="J197" s="113"/>
      <c r="K197" s="122">
        <f>SUM(K192:K196)</f>
        <v>0</v>
      </c>
    </row>
    <row r="198" spans="1:11" ht="19.5" customHeight="1" hidden="1">
      <c r="A198" s="30"/>
      <c r="B198" s="31"/>
      <c r="C198" s="32"/>
      <c r="D198" s="32"/>
      <c r="E198" s="32"/>
      <c r="F198" s="32"/>
      <c r="G198" s="32"/>
      <c r="H198" s="32"/>
      <c r="I198" s="32"/>
      <c r="J198" s="32"/>
      <c r="K198" s="33"/>
    </row>
    <row r="199" spans="1:11" ht="19.5" customHeight="1" hidden="1">
      <c r="A199" s="964" t="s">
        <v>265</v>
      </c>
      <c r="B199" s="107"/>
      <c r="C199" s="100"/>
      <c r="D199" s="98"/>
      <c r="E199" s="92"/>
      <c r="F199" s="100"/>
      <c r="G199" s="98"/>
      <c r="H199" s="99"/>
      <c r="I199" s="100"/>
      <c r="J199" s="98"/>
      <c r="K199" s="99"/>
    </row>
    <row r="200" spans="1:11" ht="19.5" customHeight="1" hidden="1">
      <c r="A200" s="965"/>
      <c r="B200" s="111"/>
      <c r="C200" s="103"/>
      <c r="D200" s="101"/>
      <c r="E200" s="102"/>
      <c r="F200" s="103"/>
      <c r="G200" s="101"/>
      <c r="H200" s="102"/>
      <c r="I200" s="103"/>
      <c r="J200" s="101"/>
      <c r="K200" s="102"/>
    </row>
    <row r="201" spans="1:11" ht="19.5" customHeight="1" hidden="1">
      <c r="A201" s="965"/>
      <c r="B201" s="111"/>
      <c r="C201" s="103"/>
      <c r="D201" s="101"/>
      <c r="E201" s="102"/>
      <c r="F201" s="103"/>
      <c r="G201" s="101"/>
      <c r="H201" s="102"/>
      <c r="I201" s="103"/>
      <c r="J201" s="101"/>
      <c r="K201" s="102"/>
    </row>
    <row r="202" spans="1:11" ht="19.5" customHeight="1" hidden="1">
      <c r="A202" s="965"/>
      <c r="B202" s="108"/>
      <c r="C202" s="103"/>
      <c r="D202" s="101"/>
      <c r="E202" s="102"/>
      <c r="F202" s="103"/>
      <c r="G202" s="101"/>
      <c r="H202" s="102"/>
      <c r="I202" s="103"/>
      <c r="J202" s="101"/>
      <c r="K202" s="102"/>
    </row>
    <row r="203" spans="1:11" ht="19.5" customHeight="1" hidden="1">
      <c r="A203" s="965"/>
      <c r="B203" s="109"/>
      <c r="C203" s="134"/>
      <c r="D203" s="135"/>
      <c r="E203" s="136"/>
      <c r="F203" s="103"/>
      <c r="G203" s="101"/>
      <c r="H203" s="102"/>
      <c r="I203" s="103"/>
      <c r="J203" s="101"/>
      <c r="K203" s="102"/>
    </row>
    <row r="204" spans="1:11" ht="19.5" customHeight="1" hidden="1">
      <c r="A204" s="966"/>
      <c r="B204" s="84" t="s">
        <v>201</v>
      </c>
      <c r="C204" s="112">
        <f>SUM(C199:C203)</f>
        <v>0</v>
      </c>
      <c r="D204" s="113"/>
      <c r="E204" s="122">
        <f>SUM(E199:E203)</f>
        <v>0</v>
      </c>
      <c r="F204" s="112">
        <f>SUM(F199:F203)</f>
        <v>0</v>
      </c>
      <c r="G204" s="113"/>
      <c r="H204" s="122">
        <f>SUM(H199:H203)</f>
        <v>0</v>
      </c>
      <c r="I204" s="112">
        <f>SUM(I199:I203)</f>
        <v>0</v>
      </c>
      <c r="J204" s="113"/>
      <c r="K204" s="122">
        <f>SUM(K199:K203)</f>
        <v>0</v>
      </c>
    </row>
    <row r="205" spans="1:11" ht="19.5" customHeight="1" hidden="1">
      <c r="A205" s="30"/>
      <c r="B205" s="31"/>
      <c r="C205" s="32"/>
      <c r="D205" s="32"/>
      <c r="E205" s="32"/>
      <c r="F205" s="32"/>
      <c r="G205" s="32"/>
      <c r="H205" s="32"/>
      <c r="I205" s="32"/>
      <c r="J205" s="32"/>
      <c r="K205" s="33"/>
    </row>
    <row r="206" spans="1:11" ht="19.5" customHeight="1" hidden="1">
      <c r="A206" s="964" t="s">
        <v>266</v>
      </c>
      <c r="B206" s="107"/>
      <c r="C206" s="100"/>
      <c r="D206" s="98"/>
      <c r="E206" s="99"/>
      <c r="F206" s="100"/>
      <c r="G206" s="98"/>
      <c r="H206" s="99"/>
      <c r="I206" s="100"/>
      <c r="J206" s="98"/>
      <c r="K206" s="99"/>
    </row>
    <row r="207" spans="1:11" ht="19.5" customHeight="1" hidden="1">
      <c r="A207" s="965"/>
      <c r="B207" s="111"/>
      <c r="C207" s="103"/>
      <c r="D207" s="101"/>
      <c r="E207" s="102"/>
      <c r="F207" s="103"/>
      <c r="G207" s="101"/>
      <c r="H207" s="102"/>
      <c r="I207" s="103"/>
      <c r="J207" s="101"/>
      <c r="K207" s="102"/>
    </row>
    <row r="208" spans="1:11" ht="19.5" customHeight="1" hidden="1">
      <c r="A208" s="965"/>
      <c r="B208" s="108"/>
      <c r="C208" s="103"/>
      <c r="D208" s="101"/>
      <c r="E208" s="102"/>
      <c r="F208" s="103"/>
      <c r="G208" s="101"/>
      <c r="H208" s="102"/>
      <c r="I208" s="103"/>
      <c r="J208" s="101"/>
      <c r="K208" s="102"/>
    </row>
    <row r="209" spans="1:11" ht="19.5" customHeight="1" hidden="1">
      <c r="A209" s="965"/>
      <c r="B209" s="108"/>
      <c r="C209" s="103"/>
      <c r="D209" s="101"/>
      <c r="E209" s="102"/>
      <c r="F209" s="103"/>
      <c r="G209" s="101"/>
      <c r="H209" s="102"/>
      <c r="I209" s="103"/>
      <c r="J209" s="101"/>
      <c r="K209" s="102"/>
    </row>
    <row r="210" spans="1:11" ht="19.5" customHeight="1" hidden="1">
      <c r="A210" s="965"/>
      <c r="B210" s="109"/>
      <c r="C210" s="104"/>
      <c r="D210" s="105"/>
      <c r="E210" s="106"/>
      <c r="F210" s="103"/>
      <c r="G210" s="101"/>
      <c r="H210" s="102"/>
      <c r="I210" s="103"/>
      <c r="J210" s="101"/>
      <c r="K210" s="102"/>
    </row>
    <row r="211" spans="1:11" ht="19.5" customHeight="1" hidden="1">
      <c r="A211" s="966"/>
      <c r="B211" s="84" t="s">
        <v>201</v>
      </c>
      <c r="C211" s="112">
        <f>SUM(C206:C210)</f>
        <v>0</v>
      </c>
      <c r="D211" s="113"/>
      <c r="E211" s="122">
        <f>SUM(E206:E210)</f>
        <v>0</v>
      </c>
      <c r="F211" s="112">
        <f>SUM(F206:F210)</f>
        <v>0</v>
      </c>
      <c r="G211" s="113"/>
      <c r="H211" s="122">
        <f>SUM(H206:H210)</f>
        <v>0</v>
      </c>
      <c r="I211" s="112">
        <f>SUM(I206:I210)</f>
        <v>0</v>
      </c>
      <c r="J211" s="113"/>
      <c r="K211" s="122">
        <f>SUM(K206:K210)</f>
        <v>0</v>
      </c>
    </row>
    <row r="212" spans="1:11" ht="19.5" customHeight="1" hidden="1">
      <c r="A212" s="30"/>
      <c r="B212" s="31"/>
      <c r="C212" s="32"/>
      <c r="D212" s="32"/>
      <c r="E212" s="32"/>
      <c r="F212" s="32"/>
      <c r="G212" s="32"/>
      <c r="H212" s="32"/>
      <c r="I212" s="32"/>
      <c r="J212" s="32"/>
      <c r="K212" s="33"/>
    </row>
    <row r="213" spans="1:11" ht="19.5" customHeight="1" hidden="1">
      <c r="A213" s="964" t="s">
        <v>267</v>
      </c>
      <c r="B213" s="107"/>
      <c r="C213" s="100"/>
      <c r="D213" s="98"/>
      <c r="E213" s="99"/>
      <c r="F213" s="100"/>
      <c r="G213" s="98"/>
      <c r="H213" s="99"/>
      <c r="I213" s="100"/>
      <c r="J213" s="98"/>
      <c r="K213" s="99"/>
    </row>
    <row r="214" spans="1:11" ht="19.5" customHeight="1" hidden="1">
      <c r="A214" s="965"/>
      <c r="B214" s="108"/>
      <c r="C214" s="103"/>
      <c r="D214" s="101"/>
      <c r="E214" s="102"/>
      <c r="F214" s="103"/>
      <c r="G214" s="101"/>
      <c r="H214" s="102"/>
      <c r="I214" s="103"/>
      <c r="J214" s="101"/>
      <c r="K214" s="102"/>
    </row>
    <row r="215" spans="1:11" ht="19.5" customHeight="1" hidden="1">
      <c r="A215" s="965"/>
      <c r="B215" s="108"/>
      <c r="C215" s="103"/>
      <c r="D215" s="101"/>
      <c r="E215" s="102"/>
      <c r="F215" s="103"/>
      <c r="G215" s="101"/>
      <c r="H215" s="102"/>
      <c r="I215" s="103"/>
      <c r="J215" s="101"/>
      <c r="K215" s="102"/>
    </row>
    <row r="216" spans="1:11" ht="19.5" customHeight="1" hidden="1">
      <c r="A216" s="965"/>
      <c r="B216" s="108"/>
      <c r="C216" s="103"/>
      <c r="D216" s="101"/>
      <c r="E216" s="102"/>
      <c r="F216" s="103"/>
      <c r="G216" s="101"/>
      <c r="H216" s="102"/>
      <c r="I216" s="103"/>
      <c r="J216" s="101"/>
      <c r="K216" s="102"/>
    </row>
    <row r="217" spans="1:11" ht="19.5" customHeight="1" hidden="1">
      <c r="A217" s="965"/>
      <c r="B217" s="109"/>
      <c r="C217" s="104"/>
      <c r="D217" s="105"/>
      <c r="E217" s="106"/>
      <c r="F217" s="103"/>
      <c r="G217" s="101"/>
      <c r="H217" s="102"/>
      <c r="I217" s="103"/>
      <c r="J217" s="101"/>
      <c r="K217" s="102"/>
    </row>
    <row r="218" spans="1:11" ht="19.5" customHeight="1" hidden="1">
      <c r="A218" s="966"/>
      <c r="B218" s="84" t="s">
        <v>201</v>
      </c>
      <c r="C218" s="112">
        <f>SUM(C213:C217)</f>
        <v>0</v>
      </c>
      <c r="D218" s="113"/>
      <c r="E218" s="122">
        <f>SUM(E213:E217)</f>
        <v>0</v>
      </c>
      <c r="F218" s="112">
        <f>SUM(F213:F217)</f>
        <v>0</v>
      </c>
      <c r="G218" s="113"/>
      <c r="H218" s="122">
        <f>SUM(H213:H217)</f>
        <v>0</v>
      </c>
      <c r="I218" s="112">
        <f>SUM(I213:I217)</f>
        <v>0</v>
      </c>
      <c r="J218" s="113"/>
      <c r="K218" s="122">
        <f>SUM(K213:K217)</f>
        <v>0</v>
      </c>
    </row>
    <row r="219" spans="1:11" ht="19.5" customHeight="1" thickBot="1">
      <c r="A219" s="980" t="s">
        <v>115</v>
      </c>
      <c r="B219" s="981"/>
      <c r="C219" s="116">
        <f>C190+C197+C204+C211+C218</f>
        <v>0</v>
      </c>
      <c r="D219" s="117"/>
      <c r="E219" s="119">
        <f>E190+E197+E204+E211+E218</f>
        <v>0</v>
      </c>
      <c r="F219" s="116">
        <f>F190+F197+F204+F211+F218</f>
        <v>0</v>
      </c>
      <c r="G219" s="117"/>
      <c r="H219" s="119">
        <f>H190+H197+H204+H211+H218</f>
        <v>0</v>
      </c>
      <c r="I219" s="116">
        <f>I190+I197+I204+I211+I218</f>
        <v>0</v>
      </c>
      <c r="J219" s="117"/>
      <c r="K219" s="119">
        <f>K190+K197+K204+K211+K218</f>
        <v>0</v>
      </c>
    </row>
    <row r="220" spans="1:11" ht="19.5" customHeight="1" thickBot="1">
      <c r="A220" s="245"/>
      <c r="B220" s="246"/>
      <c r="C220" s="247"/>
      <c r="D220" s="247"/>
      <c r="E220" s="247"/>
      <c r="F220" s="247"/>
      <c r="G220" s="247"/>
      <c r="H220" s="247"/>
      <c r="I220" s="247"/>
      <c r="J220" s="247"/>
      <c r="K220" s="248"/>
    </row>
    <row r="221" spans="1:11" ht="19.5" customHeight="1" thickBot="1">
      <c r="A221" s="986" t="s">
        <v>106</v>
      </c>
      <c r="B221" s="930"/>
      <c r="C221" s="114">
        <f>C70+C124+C166+C182+C219</f>
        <v>0</v>
      </c>
      <c r="D221" s="115"/>
      <c r="E221" s="120">
        <f>E70+E124+E166+E182+E219</f>
        <v>0</v>
      </c>
      <c r="F221" s="114">
        <f>F70+F124+F166+F182+F219</f>
        <v>0</v>
      </c>
      <c r="G221" s="115"/>
      <c r="H221" s="120">
        <f>H70+H124+H166+H182+H219</f>
        <v>0</v>
      </c>
      <c r="I221" s="114">
        <f>I70+I124+I166+I182+I219</f>
        <v>0</v>
      </c>
      <c r="J221" s="115"/>
      <c r="K221" s="121">
        <f>K70+K124+K166+K182+K219</f>
        <v>0</v>
      </c>
    </row>
    <row r="222" spans="1:11" ht="19.5" customHeight="1" thickBot="1">
      <c r="A222" s="249"/>
      <c r="B222" s="244"/>
      <c r="C222" s="157"/>
      <c r="D222" s="157"/>
      <c r="E222" s="157"/>
      <c r="F222" s="157"/>
      <c r="G222" s="157"/>
      <c r="H222" s="157"/>
      <c r="I222" s="157"/>
      <c r="J222" s="157"/>
      <c r="K222" s="250"/>
    </row>
    <row r="223" spans="1:11" ht="19.5" customHeight="1" thickBot="1">
      <c r="A223" s="957" t="s">
        <v>107</v>
      </c>
      <c r="B223" s="958"/>
      <c r="C223" s="958"/>
      <c r="D223" s="958"/>
      <c r="E223" s="958"/>
      <c r="F223" s="958"/>
      <c r="G223" s="958"/>
      <c r="H223" s="958"/>
      <c r="I223" s="958"/>
      <c r="J223" s="958"/>
      <c r="K223" s="959"/>
    </row>
    <row r="224" spans="1:11" ht="29.25" customHeight="1">
      <c r="A224" s="964" t="s">
        <v>268</v>
      </c>
      <c r="B224" s="107"/>
      <c r="C224" s="100"/>
      <c r="D224" s="98"/>
      <c r="E224" s="99"/>
      <c r="F224" s="100"/>
      <c r="G224" s="98"/>
      <c r="H224" s="99"/>
      <c r="I224" s="100"/>
      <c r="J224" s="98"/>
      <c r="K224" s="99"/>
    </row>
    <row r="225" spans="1:11" ht="27.75" customHeight="1">
      <c r="A225" s="965"/>
      <c r="B225" s="111"/>
      <c r="C225" s="128"/>
      <c r="D225" s="129"/>
      <c r="E225" s="130"/>
      <c r="F225" s="128"/>
      <c r="G225" s="129"/>
      <c r="H225" s="130"/>
      <c r="I225" s="128"/>
      <c r="J225" s="129"/>
      <c r="K225" s="130"/>
    </row>
    <row r="226" spans="1:11" ht="19.5" customHeight="1" thickBot="1">
      <c r="A226" s="965"/>
      <c r="B226" s="108"/>
      <c r="C226" s="103"/>
      <c r="D226" s="101"/>
      <c r="E226" s="102"/>
      <c r="F226" s="103"/>
      <c r="G226" s="101"/>
      <c r="H226" s="102"/>
      <c r="I226" s="103"/>
      <c r="J226" s="101"/>
      <c r="K226" s="102"/>
    </row>
    <row r="227" spans="1:11" ht="19.5" customHeight="1" hidden="1">
      <c r="A227" s="965"/>
      <c r="B227" s="108"/>
      <c r="C227" s="103"/>
      <c r="D227" s="101"/>
      <c r="E227" s="102"/>
      <c r="F227" s="103"/>
      <c r="G227" s="101"/>
      <c r="H227" s="102"/>
      <c r="I227" s="103"/>
      <c r="J227" s="101"/>
      <c r="K227" s="102"/>
    </row>
    <row r="228" spans="1:11" ht="19.5" customHeight="1" hidden="1">
      <c r="A228" s="965"/>
      <c r="B228" s="109"/>
      <c r="C228" s="104"/>
      <c r="D228" s="105"/>
      <c r="E228" s="106"/>
      <c r="F228" s="103"/>
      <c r="G228" s="101"/>
      <c r="H228" s="102"/>
      <c r="I228" s="103"/>
      <c r="J228" s="101"/>
      <c r="K228" s="102"/>
    </row>
    <row r="229" spans="1:11" ht="19.5" customHeight="1" thickBot="1">
      <c r="A229" s="966"/>
      <c r="B229" s="84" t="s">
        <v>201</v>
      </c>
      <c r="C229" s="112">
        <f>SUM(C224:C228)</f>
        <v>0</v>
      </c>
      <c r="D229" s="113"/>
      <c r="E229" s="122">
        <f>SUM(E224:E228)</f>
        <v>0</v>
      </c>
      <c r="F229" s="112">
        <f>SUM(F224:F228)</f>
        <v>0</v>
      </c>
      <c r="G229" s="113"/>
      <c r="H229" s="122">
        <f>SUM(H224:H228)</f>
        <v>0</v>
      </c>
      <c r="I229" s="112">
        <f>SUM(I224:I228)</f>
        <v>0</v>
      </c>
      <c r="J229" s="113"/>
      <c r="K229" s="122">
        <f>SUM(K224:K228)</f>
        <v>0</v>
      </c>
    </row>
    <row r="230" spans="1:11" ht="19.5" customHeight="1" thickBot="1">
      <c r="A230" s="30"/>
      <c r="B230" s="31"/>
      <c r="C230" s="32"/>
      <c r="D230" s="32"/>
      <c r="E230" s="32"/>
      <c r="F230" s="32"/>
      <c r="G230" s="32"/>
      <c r="H230" s="32"/>
      <c r="I230" s="32"/>
      <c r="J230" s="32"/>
      <c r="K230" s="33"/>
    </row>
    <row r="231" spans="1:11" ht="39" customHeight="1" thickBot="1">
      <c r="A231" s="964" t="s">
        <v>269</v>
      </c>
      <c r="B231" s="107"/>
      <c r="C231" s="100"/>
      <c r="D231" s="98"/>
      <c r="E231" s="99"/>
      <c r="F231" s="100"/>
      <c r="G231" s="98"/>
      <c r="H231" s="99"/>
      <c r="I231" s="100"/>
      <c r="J231" s="98"/>
      <c r="K231" s="99"/>
    </row>
    <row r="232" spans="1:11" ht="19.5" customHeight="1" hidden="1">
      <c r="A232" s="965"/>
      <c r="B232" s="111"/>
      <c r="C232" s="103"/>
      <c r="D232" s="101"/>
      <c r="E232" s="102"/>
      <c r="F232" s="103"/>
      <c r="G232" s="101"/>
      <c r="H232" s="102"/>
      <c r="I232" s="103"/>
      <c r="J232" s="101"/>
      <c r="K232" s="102"/>
    </row>
    <row r="233" spans="1:11" ht="19.5" customHeight="1" hidden="1">
      <c r="A233" s="965"/>
      <c r="B233" s="108"/>
      <c r="C233" s="103"/>
      <c r="D233" s="101"/>
      <c r="E233" s="102"/>
      <c r="F233" s="103"/>
      <c r="G233" s="101"/>
      <c r="H233" s="102"/>
      <c r="I233" s="103"/>
      <c r="J233" s="101"/>
      <c r="K233" s="102"/>
    </row>
    <row r="234" spans="1:11" ht="19.5" customHeight="1" hidden="1">
      <c r="A234" s="965"/>
      <c r="B234" s="108"/>
      <c r="C234" s="103"/>
      <c r="D234" s="101"/>
      <c r="E234" s="102"/>
      <c r="F234" s="103"/>
      <c r="G234" s="101"/>
      <c r="H234" s="102"/>
      <c r="I234" s="103"/>
      <c r="J234" s="101"/>
      <c r="K234" s="102"/>
    </row>
    <row r="235" spans="1:11" ht="19.5" customHeight="1" hidden="1">
      <c r="A235" s="965"/>
      <c r="B235" s="109"/>
      <c r="C235" s="104"/>
      <c r="D235" s="105"/>
      <c r="E235" s="106"/>
      <c r="F235" s="103"/>
      <c r="G235" s="101"/>
      <c r="H235" s="102"/>
      <c r="I235" s="103"/>
      <c r="J235" s="101"/>
      <c r="K235" s="102"/>
    </row>
    <row r="236" spans="1:11" ht="19.5" customHeight="1" thickBot="1">
      <c r="A236" s="966"/>
      <c r="B236" s="84" t="s">
        <v>201</v>
      </c>
      <c r="C236" s="112">
        <f>SUM(C231:C235)</f>
        <v>0</v>
      </c>
      <c r="D236" s="113"/>
      <c r="E236" s="122">
        <f>SUM(E231:E235)</f>
        <v>0</v>
      </c>
      <c r="F236" s="112">
        <f>SUM(F231:F235)</f>
        <v>0</v>
      </c>
      <c r="G236" s="113"/>
      <c r="H236" s="122">
        <f>SUM(H231:H235)</f>
        <v>0</v>
      </c>
      <c r="I236" s="112">
        <f>SUM(I231:I235)</f>
        <v>0</v>
      </c>
      <c r="J236" s="113"/>
      <c r="K236" s="122">
        <f>SUM(K231:K235)</f>
        <v>0</v>
      </c>
    </row>
    <row r="237" spans="1:11" ht="19.5" customHeight="1" thickBot="1">
      <c r="A237" s="30"/>
      <c r="B237" s="31"/>
      <c r="C237" s="32"/>
      <c r="D237" s="32"/>
      <c r="E237" s="32"/>
      <c r="F237" s="32"/>
      <c r="G237" s="32"/>
      <c r="H237" s="32"/>
      <c r="I237" s="32"/>
      <c r="J237" s="32"/>
      <c r="K237" s="33"/>
    </row>
    <row r="238" spans="1:11" ht="32.25" customHeight="1">
      <c r="A238" s="964" t="s">
        <v>270</v>
      </c>
      <c r="B238" s="107"/>
      <c r="C238" s="100"/>
      <c r="D238" s="98"/>
      <c r="E238" s="99"/>
      <c r="F238" s="100"/>
      <c r="G238" s="98"/>
      <c r="H238" s="99"/>
      <c r="I238" s="100"/>
      <c r="J238" s="98"/>
      <c r="K238" s="99"/>
    </row>
    <row r="239" spans="1:11" ht="19.5" customHeight="1">
      <c r="A239" s="965"/>
      <c r="B239" s="111"/>
      <c r="C239" s="103"/>
      <c r="D239" s="101"/>
      <c r="E239" s="102"/>
      <c r="F239" s="103"/>
      <c r="G239" s="101"/>
      <c r="H239" s="102"/>
      <c r="I239" s="103"/>
      <c r="J239" s="101"/>
      <c r="K239" s="102"/>
    </row>
    <row r="240" spans="1:11" ht="19.5" customHeight="1" hidden="1">
      <c r="A240" s="965"/>
      <c r="B240" s="108"/>
      <c r="C240" s="103"/>
      <c r="D240" s="101"/>
      <c r="E240" s="102"/>
      <c r="F240" s="103"/>
      <c r="G240" s="101"/>
      <c r="H240" s="102"/>
      <c r="I240" s="103"/>
      <c r="J240" s="101"/>
      <c r="K240" s="102"/>
    </row>
    <row r="241" spans="1:11" ht="19.5" customHeight="1" hidden="1">
      <c r="A241" s="965"/>
      <c r="B241" s="108"/>
      <c r="C241" s="103"/>
      <c r="D241" s="101"/>
      <c r="E241" s="102"/>
      <c r="F241" s="103"/>
      <c r="G241" s="101"/>
      <c r="H241" s="102"/>
      <c r="I241" s="103"/>
      <c r="J241" s="101"/>
      <c r="K241" s="102"/>
    </row>
    <row r="242" spans="1:11" ht="19.5" customHeight="1" thickBot="1">
      <c r="A242" s="965"/>
      <c r="B242" s="109"/>
      <c r="C242" s="104"/>
      <c r="D242" s="105"/>
      <c r="E242" s="106"/>
      <c r="F242" s="103"/>
      <c r="G242" s="101"/>
      <c r="H242" s="102"/>
      <c r="I242" s="103"/>
      <c r="J242" s="101"/>
      <c r="K242" s="102"/>
    </row>
    <row r="243" spans="1:11" ht="19.5" customHeight="1" thickBot="1">
      <c r="A243" s="966"/>
      <c r="B243" s="84" t="s">
        <v>201</v>
      </c>
      <c r="C243" s="112">
        <f>SUM(C238:C242)</f>
        <v>0</v>
      </c>
      <c r="D243" s="113"/>
      <c r="E243" s="122">
        <f>SUM(E238:E242)</f>
        <v>0</v>
      </c>
      <c r="F243" s="112">
        <f>SUM(F238:F242)</f>
        <v>0</v>
      </c>
      <c r="G243" s="113"/>
      <c r="H243" s="122">
        <f>SUM(H238:H242)</f>
        <v>0</v>
      </c>
      <c r="I243" s="112">
        <f>SUM(I238:I242)</f>
        <v>0</v>
      </c>
      <c r="J243" s="113"/>
      <c r="K243" s="122">
        <f>SUM(K238:K242)</f>
        <v>0</v>
      </c>
    </row>
    <row r="244" spans="1:11" ht="16.5" customHeight="1" thickBot="1">
      <c r="A244" s="30"/>
      <c r="B244" s="31"/>
      <c r="C244" s="32"/>
      <c r="D244" s="32"/>
      <c r="E244" s="32"/>
      <c r="F244" s="32"/>
      <c r="G244" s="32"/>
      <c r="H244" s="32"/>
      <c r="I244" s="32"/>
      <c r="J244" s="32"/>
      <c r="K244" s="33"/>
    </row>
    <row r="245" spans="1:11" ht="19.5" customHeight="1" hidden="1">
      <c r="A245" s="964" t="s">
        <v>271</v>
      </c>
      <c r="B245" s="107"/>
      <c r="C245" s="100"/>
      <c r="D245" s="98"/>
      <c r="E245" s="99"/>
      <c r="F245" s="100"/>
      <c r="G245" s="98"/>
      <c r="H245" s="99"/>
      <c r="I245" s="100"/>
      <c r="J245" s="98"/>
      <c r="K245" s="99"/>
    </row>
    <row r="246" spans="1:11" ht="19.5" customHeight="1" hidden="1">
      <c r="A246" s="965"/>
      <c r="B246" s="111"/>
      <c r="C246" s="103"/>
      <c r="D246" s="101"/>
      <c r="E246" s="102"/>
      <c r="F246" s="103"/>
      <c r="G246" s="101"/>
      <c r="H246" s="102"/>
      <c r="I246" s="103"/>
      <c r="J246" s="101"/>
      <c r="K246" s="102"/>
    </row>
    <row r="247" spans="1:11" ht="19.5" customHeight="1" hidden="1">
      <c r="A247" s="965"/>
      <c r="B247" s="108"/>
      <c r="C247" s="103"/>
      <c r="D247" s="101"/>
      <c r="E247" s="102"/>
      <c r="F247" s="103"/>
      <c r="G247" s="101"/>
      <c r="H247" s="102"/>
      <c r="I247" s="103"/>
      <c r="J247" s="101"/>
      <c r="K247" s="102"/>
    </row>
    <row r="248" spans="1:11" ht="19.5" customHeight="1" hidden="1">
      <c r="A248" s="965"/>
      <c r="B248" s="108"/>
      <c r="C248" s="103"/>
      <c r="D248" s="101"/>
      <c r="E248" s="102"/>
      <c r="F248" s="103"/>
      <c r="G248" s="101"/>
      <c r="H248" s="102"/>
      <c r="I248" s="103"/>
      <c r="J248" s="101"/>
      <c r="K248" s="102"/>
    </row>
    <row r="249" spans="1:11" ht="19.5" customHeight="1" hidden="1">
      <c r="A249" s="965"/>
      <c r="B249" s="109"/>
      <c r="C249" s="104"/>
      <c r="D249" s="105"/>
      <c r="E249" s="106"/>
      <c r="F249" s="103"/>
      <c r="G249" s="101"/>
      <c r="H249" s="102"/>
      <c r="I249" s="103"/>
      <c r="J249" s="101"/>
      <c r="K249" s="102"/>
    </row>
    <row r="250" spans="1:11" ht="19.5" customHeight="1" hidden="1">
      <c r="A250" s="966"/>
      <c r="B250" s="84" t="s">
        <v>201</v>
      </c>
      <c r="C250" s="112">
        <f>SUM(C245:C249)</f>
        <v>0</v>
      </c>
      <c r="D250" s="113"/>
      <c r="E250" s="122">
        <f>SUM(E245:E249)</f>
        <v>0</v>
      </c>
      <c r="F250" s="112">
        <f>SUM(F245:F249)</f>
        <v>0</v>
      </c>
      <c r="G250" s="113"/>
      <c r="H250" s="122">
        <f>SUM(H245:H249)</f>
        <v>0</v>
      </c>
      <c r="I250" s="112">
        <f>SUM(I245:I249)</f>
        <v>0</v>
      </c>
      <c r="J250" s="113"/>
      <c r="K250" s="122">
        <f>SUM(K245:K249)</f>
        <v>0</v>
      </c>
    </row>
    <row r="251" spans="1:11" ht="19.5" customHeight="1" hidden="1">
      <c r="A251" s="30"/>
      <c r="B251" s="31"/>
      <c r="C251" s="32"/>
      <c r="D251" s="32"/>
      <c r="E251" s="32"/>
      <c r="F251" s="32"/>
      <c r="G251" s="32"/>
      <c r="H251" s="32"/>
      <c r="I251" s="32"/>
      <c r="J251" s="32"/>
      <c r="K251" s="33"/>
    </row>
    <row r="252" spans="1:11" ht="50.25" customHeight="1" thickBot="1">
      <c r="A252" s="964" t="s">
        <v>272</v>
      </c>
      <c r="B252" s="107"/>
      <c r="C252" s="100"/>
      <c r="D252" s="98"/>
      <c r="E252" s="99"/>
      <c r="F252" s="100"/>
      <c r="G252" s="98"/>
      <c r="H252" s="99"/>
      <c r="I252" s="100"/>
      <c r="J252" s="98"/>
      <c r="K252" s="99"/>
    </row>
    <row r="253" spans="1:11" ht="19.5" customHeight="1" hidden="1">
      <c r="A253" s="965"/>
      <c r="B253" s="111"/>
      <c r="C253" s="128"/>
      <c r="D253" s="129"/>
      <c r="E253" s="130"/>
      <c r="F253" s="128"/>
      <c r="G253" s="129"/>
      <c r="H253" s="130"/>
      <c r="I253" s="128"/>
      <c r="J253" s="129"/>
      <c r="K253" s="130"/>
    </row>
    <row r="254" spans="1:11" ht="19.5" customHeight="1" hidden="1">
      <c r="A254" s="965"/>
      <c r="B254" s="111"/>
      <c r="C254" s="128"/>
      <c r="D254" s="129"/>
      <c r="E254" s="130"/>
      <c r="F254" s="128"/>
      <c r="G254" s="129"/>
      <c r="H254" s="130"/>
      <c r="I254" s="128"/>
      <c r="J254" s="129"/>
      <c r="K254" s="130"/>
    </row>
    <row r="255" spans="1:11" ht="19.5" customHeight="1" hidden="1">
      <c r="A255" s="965"/>
      <c r="B255" s="111"/>
      <c r="C255" s="103"/>
      <c r="D255" s="101"/>
      <c r="E255" s="102"/>
      <c r="F255" s="103"/>
      <c r="G255" s="101"/>
      <c r="H255" s="102"/>
      <c r="I255" s="103"/>
      <c r="J255" s="101"/>
      <c r="K255" s="102"/>
    </row>
    <row r="256" spans="1:11" ht="19.5" customHeight="1" hidden="1">
      <c r="A256" s="965"/>
      <c r="B256" s="109"/>
      <c r="C256" s="104"/>
      <c r="D256" s="105"/>
      <c r="E256" s="106"/>
      <c r="F256" s="103"/>
      <c r="G256" s="101"/>
      <c r="H256" s="102"/>
      <c r="I256" s="103"/>
      <c r="J256" s="101"/>
      <c r="K256" s="102"/>
    </row>
    <row r="257" spans="1:11" ht="19.5" customHeight="1" thickBot="1">
      <c r="A257" s="966"/>
      <c r="B257" s="84" t="s">
        <v>201</v>
      </c>
      <c r="C257" s="112">
        <f>SUM(C252:C256)</f>
        <v>0</v>
      </c>
      <c r="D257" s="113"/>
      <c r="E257" s="122">
        <f>SUM(E252:E256)</f>
        <v>0</v>
      </c>
      <c r="F257" s="112">
        <f>SUM(F252:F256)</f>
        <v>0</v>
      </c>
      <c r="G257" s="113"/>
      <c r="H257" s="122">
        <f>SUM(H252:H256)</f>
        <v>0</v>
      </c>
      <c r="I257" s="112">
        <f>SUM(I252:I256)</f>
        <v>0</v>
      </c>
      <c r="J257" s="113"/>
      <c r="K257" s="122">
        <f>SUM(K252:K256)</f>
        <v>0</v>
      </c>
    </row>
    <row r="258" spans="1:11" ht="19.5" customHeight="1" thickBot="1">
      <c r="A258" s="30"/>
      <c r="B258" s="31"/>
      <c r="C258" s="32"/>
      <c r="D258" s="32"/>
      <c r="E258" s="32"/>
      <c r="F258" s="32"/>
      <c r="G258" s="32"/>
      <c r="H258" s="32"/>
      <c r="I258" s="32"/>
      <c r="J258" s="32"/>
      <c r="K258" s="33"/>
    </row>
    <row r="259" spans="1:11" ht="27" customHeight="1">
      <c r="A259" s="964" t="s">
        <v>273</v>
      </c>
      <c r="B259" s="57"/>
      <c r="C259" s="100"/>
      <c r="D259" s="98"/>
      <c r="E259" s="99"/>
      <c r="F259" s="100"/>
      <c r="G259" s="98"/>
      <c r="H259" s="99"/>
      <c r="I259" s="100"/>
      <c r="J259" s="98"/>
      <c r="K259" s="99"/>
    </row>
    <row r="260" spans="1:11" ht="19.5" customHeight="1" thickBot="1">
      <c r="A260" s="965"/>
      <c r="B260" s="111"/>
      <c r="C260" s="103"/>
      <c r="D260" s="129"/>
      <c r="E260" s="102"/>
      <c r="F260" s="103"/>
      <c r="G260" s="129"/>
      <c r="H260" s="102"/>
      <c r="I260" s="103"/>
      <c r="J260" s="129"/>
      <c r="K260" s="102"/>
    </row>
    <row r="261" spans="1:11" ht="19.5" customHeight="1" hidden="1">
      <c r="A261" s="965"/>
      <c r="B261" s="108"/>
      <c r="C261" s="103"/>
      <c r="D261" s="101"/>
      <c r="E261" s="102"/>
      <c r="F261" s="103"/>
      <c r="G261" s="101"/>
      <c r="H261" s="102"/>
      <c r="I261" s="103"/>
      <c r="J261" s="101"/>
      <c r="K261" s="102"/>
    </row>
    <row r="262" spans="1:11" ht="19.5" customHeight="1" hidden="1">
      <c r="A262" s="965"/>
      <c r="B262" s="108"/>
      <c r="C262" s="103"/>
      <c r="D262" s="101"/>
      <c r="E262" s="102"/>
      <c r="F262" s="103"/>
      <c r="G262" s="101"/>
      <c r="H262" s="102"/>
      <c r="I262" s="103"/>
      <c r="J262" s="101"/>
      <c r="K262" s="102"/>
    </row>
    <row r="263" spans="1:11" ht="19.5" customHeight="1" hidden="1">
      <c r="A263" s="965"/>
      <c r="B263" s="109"/>
      <c r="C263" s="104"/>
      <c r="D263" s="105"/>
      <c r="E263" s="106"/>
      <c r="F263" s="103"/>
      <c r="G263" s="101"/>
      <c r="H263" s="102"/>
      <c r="I263" s="103"/>
      <c r="J263" s="101"/>
      <c r="K263" s="102"/>
    </row>
    <row r="264" spans="1:11" ht="19.5" customHeight="1" thickBot="1">
      <c r="A264" s="966"/>
      <c r="B264" s="84" t="s">
        <v>201</v>
      </c>
      <c r="C264" s="112">
        <f>SUM(C259:C263)</f>
        <v>0</v>
      </c>
      <c r="D264" s="113"/>
      <c r="E264" s="122">
        <f>SUM(E259:E263)</f>
        <v>0</v>
      </c>
      <c r="F264" s="112">
        <f>SUM(F259:F263)</f>
        <v>0</v>
      </c>
      <c r="G264" s="113"/>
      <c r="H264" s="122">
        <f>SUM(H259:H263)</f>
        <v>0</v>
      </c>
      <c r="I264" s="112">
        <f>SUM(I259:I263)</f>
        <v>0</v>
      </c>
      <c r="J264" s="113"/>
      <c r="K264" s="122">
        <f>SUM(K259:K263)</f>
        <v>0</v>
      </c>
    </row>
    <row r="265" spans="1:11" ht="19.5" customHeight="1" thickBot="1">
      <c r="A265" s="30"/>
      <c r="B265" s="31"/>
      <c r="C265" s="32"/>
      <c r="D265" s="32"/>
      <c r="E265" s="32"/>
      <c r="F265" s="32"/>
      <c r="G265" s="32"/>
      <c r="H265" s="32"/>
      <c r="I265" s="32"/>
      <c r="J265" s="32"/>
      <c r="K265" s="33"/>
    </row>
    <row r="266" spans="1:11" ht="19.5" customHeight="1" thickBot="1">
      <c r="A266" s="986" t="s">
        <v>108</v>
      </c>
      <c r="B266" s="930"/>
      <c r="C266" s="114">
        <f>C229+C236+C243+C250+C257+C264</f>
        <v>0</v>
      </c>
      <c r="D266" s="115"/>
      <c r="E266" s="121">
        <f>E229+E236+E243+E250+E257+E264</f>
        <v>0</v>
      </c>
      <c r="F266" s="114">
        <f>F229+F236+F243+F250+F257+F264</f>
        <v>0</v>
      </c>
      <c r="G266" s="115"/>
      <c r="H266" s="121">
        <f>H229+H236+H243+H250+H257+H264</f>
        <v>0</v>
      </c>
      <c r="I266" s="114">
        <f>I229+I236+I243+I250+I257+I264</f>
        <v>0</v>
      </c>
      <c r="J266" s="115"/>
      <c r="K266" s="121">
        <f>K229+K236+K243+K250+K257+K264</f>
        <v>0</v>
      </c>
    </row>
    <row r="267" spans="1:11" ht="19.5" customHeight="1" thickBot="1">
      <c r="A267" s="30"/>
      <c r="B267" s="31"/>
      <c r="C267" s="32"/>
      <c r="D267" s="32"/>
      <c r="E267" s="32"/>
      <c r="F267" s="32"/>
      <c r="G267" s="32"/>
      <c r="H267" s="32"/>
      <c r="I267" s="32"/>
      <c r="J267" s="32"/>
      <c r="K267" s="33"/>
    </row>
    <row r="268" spans="1:11" ht="19.5" customHeight="1" thickBot="1">
      <c r="A268" s="987" t="s">
        <v>113</v>
      </c>
      <c r="B268" s="988"/>
      <c r="C268" s="988"/>
      <c r="D268" s="988"/>
      <c r="E268" s="988"/>
      <c r="F268" s="988"/>
      <c r="G268" s="988"/>
      <c r="H268" s="988"/>
      <c r="I268" s="988"/>
      <c r="J268" s="988"/>
      <c r="K268" s="989"/>
    </row>
    <row r="269" spans="1:11" ht="19.5" customHeight="1">
      <c r="A269" s="964" t="s">
        <v>274</v>
      </c>
      <c r="B269" s="57"/>
      <c r="C269" s="100"/>
      <c r="D269" s="98"/>
      <c r="E269" s="99"/>
      <c r="F269" s="100"/>
      <c r="G269" s="98"/>
      <c r="H269" s="99"/>
      <c r="I269" s="100"/>
      <c r="J269" s="98"/>
      <c r="K269" s="99"/>
    </row>
    <row r="270" spans="1:11" ht="19.5" customHeight="1">
      <c r="A270" s="965"/>
      <c r="B270" s="111"/>
      <c r="C270" s="128"/>
      <c r="D270" s="129"/>
      <c r="E270" s="130"/>
      <c r="F270" s="128"/>
      <c r="G270" s="129"/>
      <c r="H270" s="130"/>
      <c r="I270" s="128"/>
      <c r="J270" s="129"/>
      <c r="K270" s="130"/>
    </row>
    <row r="271" spans="1:11" ht="19.5" customHeight="1">
      <c r="A271" s="965"/>
      <c r="B271" s="111"/>
      <c r="C271" s="128"/>
      <c r="D271" s="129"/>
      <c r="E271" s="130"/>
      <c r="F271" s="128"/>
      <c r="G271" s="129"/>
      <c r="H271" s="130"/>
      <c r="I271" s="128"/>
      <c r="J271" s="129"/>
      <c r="K271" s="130"/>
    </row>
    <row r="272" spans="1:11" ht="19.5" customHeight="1" thickBot="1">
      <c r="A272" s="965"/>
      <c r="B272" s="111"/>
      <c r="C272" s="128"/>
      <c r="D272" s="129"/>
      <c r="E272" s="130"/>
      <c r="F272" s="128"/>
      <c r="G272" s="129"/>
      <c r="H272" s="130"/>
      <c r="I272" s="128"/>
      <c r="J272" s="129"/>
      <c r="K272" s="130"/>
    </row>
    <row r="273" spans="1:11" ht="19.5" customHeight="1" hidden="1">
      <c r="A273" s="965"/>
      <c r="B273" s="108"/>
      <c r="C273" s="128"/>
      <c r="D273" s="129"/>
      <c r="E273" s="130"/>
      <c r="F273" s="128"/>
      <c r="G273" s="129"/>
      <c r="H273" s="130"/>
      <c r="I273" s="128"/>
      <c r="J273" s="129"/>
      <c r="K273" s="130"/>
    </row>
    <row r="274" spans="1:11" ht="19.5" customHeight="1" hidden="1">
      <c r="A274" s="965"/>
      <c r="B274" s="109"/>
      <c r="C274" s="104"/>
      <c r="D274" s="105"/>
      <c r="E274" s="106"/>
      <c r="F274" s="103"/>
      <c r="G274" s="101"/>
      <c r="H274" s="102"/>
      <c r="I274" s="103"/>
      <c r="J274" s="101"/>
      <c r="K274" s="102"/>
    </row>
    <row r="275" spans="1:11" ht="19.5" customHeight="1" thickBot="1">
      <c r="A275" s="966"/>
      <c r="B275" s="84" t="s">
        <v>201</v>
      </c>
      <c r="C275" s="112">
        <f>SUM(C269:C274)</f>
        <v>0</v>
      </c>
      <c r="D275" s="113"/>
      <c r="E275" s="122">
        <f>SUM(E269:E274)</f>
        <v>0</v>
      </c>
      <c r="F275" s="112">
        <f>SUM(F269:F274)</f>
        <v>0</v>
      </c>
      <c r="G275" s="113"/>
      <c r="H275" s="122">
        <f>SUM(H269:H274)</f>
        <v>0</v>
      </c>
      <c r="I275" s="112">
        <f>SUM(I269:I274)</f>
        <v>0</v>
      </c>
      <c r="J275" s="113"/>
      <c r="K275" s="122">
        <f>SUM(K269:K274)</f>
        <v>0</v>
      </c>
    </row>
    <row r="276" spans="1:11" ht="19.5" customHeight="1">
      <c r="A276" s="30"/>
      <c r="B276" s="31"/>
      <c r="C276" s="32"/>
      <c r="D276" s="32"/>
      <c r="E276" s="32"/>
      <c r="F276" s="32"/>
      <c r="G276" s="32"/>
      <c r="H276" s="32"/>
      <c r="I276" s="32"/>
      <c r="J276" s="32"/>
      <c r="K276" s="33"/>
    </row>
    <row r="277" spans="1:11" ht="19.5" customHeight="1" hidden="1">
      <c r="A277" s="964" t="s">
        <v>275</v>
      </c>
      <c r="B277" s="107"/>
      <c r="C277" s="100"/>
      <c r="D277" s="98"/>
      <c r="E277" s="99"/>
      <c r="F277" s="100"/>
      <c r="G277" s="98"/>
      <c r="H277" s="99"/>
      <c r="I277" s="100"/>
      <c r="J277" s="98"/>
      <c r="K277" s="99"/>
    </row>
    <row r="278" spans="1:11" ht="19.5" customHeight="1" hidden="1">
      <c r="A278" s="965"/>
      <c r="B278" s="111"/>
      <c r="C278" s="128"/>
      <c r="D278" s="129"/>
      <c r="E278" s="130"/>
      <c r="F278" s="128"/>
      <c r="G278" s="129"/>
      <c r="H278" s="130"/>
      <c r="I278" s="128"/>
      <c r="J278" s="129"/>
      <c r="K278" s="130"/>
    </row>
    <row r="279" spans="1:11" ht="19.5" customHeight="1" hidden="1">
      <c r="A279" s="965"/>
      <c r="B279" s="111"/>
      <c r="C279" s="128"/>
      <c r="D279" s="129"/>
      <c r="E279" s="130"/>
      <c r="F279" s="128"/>
      <c r="G279" s="129"/>
      <c r="H279" s="130"/>
      <c r="I279" s="128"/>
      <c r="J279" s="129"/>
      <c r="K279" s="130"/>
    </row>
    <row r="280" spans="1:11" ht="19.5" customHeight="1" hidden="1">
      <c r="A280" s="965"/>
      <c r="B280" s="111"/>
      <c r="C280" s="128"/>
      <c r="D280" s="129"/>
      <c r="E280" s="130"/>
      <c r="F280" s="128"/>
      <c r="G280" s="129"/>
      <c r="H280" s="130"/>
      <c r="I280" s="128"/>
      <c r="J280" s="129"/>
      <c r="K280" s="130"/>
    </row>
    <row r="281" spans="1:11" ht="19.5" customHeight="1" hidden="1">
      <c r="A281" s="965"/>
      <c r="B281" s="111"/>
      <c r="C281" s="103"/>
      <c r="D281" s="101"/>
      <c r="E281" s="102"/>
      <c r="F281" s="103"/>
      <c r="G281" s="101"/>
      <c r="H281" s="102"/>
      <c r="I281" s="103"/>
      <c r="J281" s="101"/>
      <c r="K281" s="102"/>
    </row>
    <row r="282" spans="1:11" ht="19.5" customHeight="1" hidden="1">
      <c r="A282" s="965"/>
      <c r="B282" s="109"/>
      <c r="C282" s="104"/>
      <c r="D282" s="105"/>
      <c r="E282" s="106"/>
      <c r="F282" s="103"/>
      <c r="G282" s="101"/>
      <c r="H282" s="102"/>
      <c r="I282" s="103"/>
      <c r="J282" s="101"/>
      <c r="K282" s="102"/>
    </row>
    <row r="283" spans="1:11" ht="30.75" customHeight="1" hidden="1">
      <c r="A283" s="966"/>
      <c r="B283" s="84" t="s">
        <v>201</v>
      </c>
      <c r="C283" s="112">
        <f>SUM(C277:C282)</f>
        <v>0</v>
      </c>
      <c r="D283" s="113"/>
      <c r="E283" s="122">
        <f>SUM(E277:E282)</f>
        <v>0</v>
      </c>
      <c r="F283" s="112">
        <f>SUM(F277:F282)</f>
        <v>0</v>
      </c>
      <c r="G283" s="113"/>
      <c r="H283" s="122">
        <f>SUM(H277:H282)</f>
        <v>0</v>
      </c>
      <c r="I283" s="112">
        <f>SUM(I277:I282)</f>
        <v>0</v>
      </c>
      <c r="J283" s="113"/>
      <c r="K283" s="122">
        <f>SUM(K277:K282)</f>
        <v>0</v>
      </c>
    </row>
    <row r="284" spans="1:11" ht="19.5" customHeight="1" hidden="1">
      <c r="A284" s="30"/>
      <c r="B284" s="31"/>
      <c r="C284" s="32"/>
      <c r="D284" s="32"/>
      <c r="E284" s="32"/>
      <c r="F284" s="32"/>
      <c r="G284" s="32"/>
      <c r="H284" s="32"/>
      <c r="I284" s="32"/>
      <c r="J284" s="32"/>
      <c r="K284" s="33"/>
    </row>
    <row r="285" spans="1:11" ht="19.5" customHeight="1" hidden="1">
      <c r="A285" s="964" t="s">
        <v>276</v>
      </c>
      <c r="B285" s="107"/>
      <c r="C285" s="100"/>
      <c r="D285" s="98"/>
      <c r="E285" s="99"/>
      <c r="F285" s="100"/>
      <c r="G285" s="98"/>
      <c r="H285" s="99"/>
      <c r="I285" s="100"/>
      <c r="J285" s="98"/>
      <c r="K285" s="99"/>
    </row>
    <row r="286" spans="1:11" ht="19.5" customHeight="1" hidden="1">
      <c r="A286" s="965"/>
      <c r="B286" s="111"/>
      <c r="C286" s="128"/>
      <c r="D286" s="129"/>
      <c r="E286" s="130"/>
      <c r="F286" s="128"/>
      <c r="G286" s="129"/>
      <c r="H286" s="130"/>
      <c r="I286" s="128"/>
      <c r="J286" s="129"/>
      <c r="K286" s="130"/>
    </row>
    <row r="287" spans="1:11" ht="19.5" customHeight="1" hidden="1">
      <c r="A287" s="965"/>
      <c r="B287" s="111"/>
      <c r="C287" s="128"/>
      <c r="D287" s="129"/>
      <c r="E287" s="130"/>
      <c r="F287" s="128"/>
      <c r="G287" s="129"/>
      <c r="H287" s="130"/>
      <c r="I287" s="128"/>
      <c r="J287" s="129"/>
      <c r="K287" s="130"/>
    </row>
    <row r="288" spans="1:11" ht="19.5" customHeight="1" hidden="1">
      <c r="A288" s="965"/>
      <c r="B288" s="111"/>
      <c r="C288" s="128"/>
      <c r="D288" s="129"/>
      <c r="E288" s="130"/>
      <c r="F288" s="128"/>
      <c r="G288" s="129"/>
      <c r="H288" s="130"/>
      <c r="I288" s="128"/>
      <c r="J288" s="129"/>
      <c r="K288" s="130"/>
    </row>
    <row r="289" spans="1:11" ht="19.5" customHeight="1" hidden="1">
      <c r="A289" s="965"/>
      <c r="B289" s="111"/>
      <c r="C289" s="103"/>
      <c r="D289" s="101"/>
      <c r="E289" s="102"/>
      <c r="F289" s="103"/>
      <c r="G289" s="101"/>
      <c r="H289" s="102"/>
      <c r="I289" s="103"/>
      <c r="J289" s="101"/>
      <c r="K289" s="102"/>
    </row>
    <row r="290" spans="1:11" ht="19.5" customHeight="1" hidden="1">
      <c r="A290" s="965"/>
      <c r="B290" s="109"/>
      <c r="C290" s="104"/>
      <c r="D290" s="105"/>
      <c r="E290" s="106"/>
      <c r="F290" s="103"/>
      <c r="G290" s="101"/>
      <c r="H290" s="102"/>
      <c r="I290" s="103"/>
      <c r="J290" s="101"/>
      <c r="K290" s="102"/>
    </row>
    <row r="291" spans="1:11" ht="25.5" customHeight="1" hidden="1">
      <c r="A291" s="966"/>
      <c r="B291" s="84" t="s">
        <v>201</v>
      </c>
      <c r="C291" s="112">
        <f>SUM(C285:C290)</f>
        <v>0</v>
      </c>
      <c r="D291" s="113"/>
      <c r="E291" s="122">
        <f>SUM(E285:E290)</f>
        <v>0</v>
      </c>
      <c r="F291" s="112">
        <f>SUM(F285:F290)</f>
        <v>0</v>
      </c>
      <c r="G291" s="113"/>
      <c r="H291" s="122">
        <f>SUM(H285:H290)</f>
        <v>0</v>
      </c>
      <c r="I291" s="112">
        <f>SUM(I285:I290)</f>
        <v>0</v>
      </c>
      <c r="J291" s="113"/>
      <c r="K291" s="122">
        <f>SUM(K285:K290)</f>
        <v>0</v>
      </c>
    </row>
    <row r="292" spans="1:11" ht="19.5" customHeight="1" thickBot="1">
      <c r="A292" s="30"/>
      <c r="B292" s="31"/>
      <c r="C292" s="32"/>
      <c r="D292" s="32"/>
      <c r="E292" s="32"/>
      <c r="F292" s="32"/>
      <c r="G292" s="32"/>
      <c r="H292" s="32"/>
      <c r="I292" s="32"/>
      <c r="J292" s="32"/>
      <c r="K292" s="33"/>
    </row>
    <row r="293" spans="1:11" ht="19.5" customHeight="1">
      <c r="A293" s="964" t="s">
        <v>277</v>
      </c>
      <c r="B293" s="107"/>
      <c r="C293" s="100"/>
      <c r="D293" s="98"/>
      <c r="E293" s="99"/>
      <c r="F293" s="100"/>
      <c r="G293" s="98"/>
      <c r="H293" s="99"/>
      <c r="I293" s="100"/>
      <c r="J293" s="98"/>
      <c r="K293" s="99"/>
    </row>
    <row r="294" spans="1:11" ht="19.5" customHeight="1">
      <c r="A294" s="965"/>
      <c r="B294" s="111"/>
      <c r="C294" s="103"/>
      <c r="D294" s="129"/>
      <c r="E294" s="102"/>
      <c r="F294" s="103"/>
      <c r="G294" s="129"/>
      <c r="H294" s="102"/>
      <c r="I294" s="103"/>
      <c r="J294" s="129"/>
      <c r="K294" s="102"/>
    </row>
    <row r="295" spans="1:11" ht="19.5" customHeight="1">
      <c r="A295" s="965"/>
      <c r="B295" s="108"/>
      <c r="C295" s="104"/>
      <c r="D295" s="129"/>
      <c r="E295" s="106"/>
      <c r="F295" s="103"/>
      <c r="G295" s="129"/>
      <c r="H295" s="102"/>
      <c r="I295" s="103"/>
      <c r="J295" s="129"/>
      <c r="K295" s="102"/>
    </row>
    <row r="296" spans="1:11" ht="19.5" customHeight="1">
      <c r="A296" s="965"/>
      <c r="B296" s="111"/>
      <c r="C296" s="103"/>
      <c r="D296" s="101"/>
      <c r="E296" s="102"/>
      <c r="F296" s="103"/>
      <c r="G296" s="101"/>
      <c r="H296" s="102"/>
      <c r="I296" s="103"/>
      <c r="J296" s="101"/>
      <c r="K296" s="102"/>
    </row>
    <row r="297" spans="1:11" ht="19.5" customHeight="1" thickBot="1">
      <c r="A297" s="965"/>
      <c r="B297" s="108"/>
      <c r="C297" s="104"/>
      <c r="D297" s="101"/>
      <c r="E297" s="106"/>
      <c r="F297" s="103"/>
      <c r="G297" s="101"/>
      <c r="H297" s="102"/>
      <c r="I297" s="103"/>
      <c r="J297" s="101"/>
      <c r="K297" s="102"/>
    </row>
    <row r="298" spans="1:11" ht="19.5" customHeight="1" thickBot="1">
      <c r="A298" s="966"/>
      <c r="B298" s="84" t="s">
        <v>201</v>
      </c>
      <c r="C298" s="112">
        <f>SUM(C293:C297)</f>
        <v>0</v>
      </c>
      <c r="D298" s="113"/>
      <c r="E298" s="122">
        <f>SUM(E293:E297)</f>
        <v>0</v>
      </c>
      <c r="F298" s="112">
        <f>SUM(F293:F297)</f>
        <v>0</v>
      </c>
      <c r="G298" s="113"/>
      <c r="H298" s="122">
        <f>SUM(H293:H297)</f>
        <v>0</v>
      </c>
      <c r="I298" s="112">
        <f>SUM(I293:I297)</f>
        <v>0</v>
      </c>
      <c r="J298" s="113"/>
      <c r="K298" s="122">
        <f>SUM(K293:K297)</f>
        <v>0</v>
      </c>
    </row>
    <row r="299" spans="1:11" ht="19.5" customHeight="1" hidden="1">
      <c r="A299" s="30"/>
      <c r="B299" s="31"/>
      <c r="C299" s="32"/>
      <c r="D299" s="32"/>
      <c r="E299" s="32"/>
      <c r="F299" s="32"/>
      <c r="G299" s="32"/>
      <c r="H299" s="32"/>
      <c r="I299" s="32"/>
      <c r="J299" s="32"/>
      <c r="K299" s="33"/>
    </row>
    <row r="300" spans="1:11" ht="19.5" customHeight="1" hidden="1">
      <c r="A300" s="964" t="s">
        <v>278</v>
      </c>
      <c r="B300" s="107"/>
      <c r="C300" s="100"/>
      <c r="D300" s="98"/>
      <c r="E300" s="99"/>
      <c r="F300" s="100"/>
      <c r="G300" s="98"/>
      <c r="H300" s="99"/>
      <c r="I300" s="100"/>
      <c r="J300" s="98"/>
      <c r="K300" s="99"/>
    </row>
    <row r="301" spans="1:11" ht="19.5" customHeight="1" hidden="1">
      <c r="A301" s="965"/>
      <c r="B301" s="111"/>
      <c r="C301" s="128"/>
      <c r="D301" s="129"/>
      <c r="E301" s="130"/>
      <c r="F301" s="128"/>
      <c r="G301" s="129"/>
      <c r="H301" s="130"/>
      <c r="I301" s="128"/>
      <c r="J301" s="129"/>
      <c r="K301" s="130"/>
    </row>
    <row r="302" spans="1:11" ht="19.5" customHeight="1" hidden="1">
      <c r="A302" s="965"/>
      <c r="B302" s="111"/>
      <c r="C302" s="128"/>
      <c r="D302" s="129"/>
      <c r="E302" s="130"/>
      <c r="F302" s="128"/>
      <c r="G302" s="129"/>
      <c r="H302" s="130"/>
      <c r="I302" s="128"/>
      <c r="J302" s="129"/>
      <c r="K302" s="130"/>
    </row>
    <row r="303" spans="1:11" ht="19.5" customHeight="1" hidden="1">
      <c r="A303" s="965"/>
      <c r="B303" s="111"/>
      <c r="C303" s="103"/>
      <c r="D303" s="101"/>
      <c r="E303" s="102"/>
      <c r="F303" s="103"/>
      <c r="G303" s="101"/>
      <c r="H303" s="102"/>
      <c r="I303" s="103"/>
      <c r="J303" s="101"/>
      <c r="K303" s="102"/>
    </row>
    <row r="304" spans="1:11" ht="19.5" customHeight="1" hidden="1">
      <c r="A304" s="965"/>
      <c r="B304" s="109"/>
      <c r="C304" s="104"/>
      <c r="D304" s="105"/>
      <c r="E304" s="106"/>
      <c r="F304" s="103"/>
      <c r="G304" s="101"/>
      <c r="H304" s="102"/>
      <c r="I304" s="103"/>
      <c r="J304" s="101"/>
      <c r="K304" s="102"/>
    </row>
    <row r="305" spans="1:11" ht="19.5" customHeight="1" hidden="1">
      <c r="A305" s="966"/>
      <c r="B305" s="84" t="s">
        <v>201</v>
      </c>
      <c r="C305" s="112">
        <f>SUM(C300:C304)</f>
        <v>0</v>
      </c>
      <c r="D305" s="113"/>
      <c r="E305" s="122">
        <f>SUM(E300:E304)</f>
        <v>0</v>
      </c>
      <c r="F305" s="112">
        <f>SUM(F300:F304)</f>
        <v>0</v>
      </c>
      <c r="G305" s="113"/>
      <c r="H305" s="122">
        <f>SUM(H300:H304)</f>
        <v>0</v>
      </c>
      <c r="I305" s="112">
        <f>SUM(I300:I304)</f>
        <v>0</v>
      </c>
      <c r="J305" s="113"/>
      <c r="K305" s="122">
        <f>SUM(K300:K304)</f>
        <v>0</v>
      </c>
    </row>
    <row r="306" spans="1:11" ht="19.5" customHeight="1" hidden="1">
      <c r="A306" s="30"/>
      <c r="B306" s="31"/>
      <c r="C306" s="32"/>
      <c r="D306" s="32"/>
      <c r="E306" s="32"/>
      <c r="F306" s="32"/>
      <c r="G306" s="32"/>
      <c r="H306" s="32"/>
      <c r="I306" s="32"/>
      <c r="J306" s="32"/>
      <c r="K306" s="33"/>
    </row>
    <row r="307" spans="1:11" ht="19.5" customHeight="1" hidden="1">
      <c r="A307" s="964" t="s">
        <v>279</v>
      </c>
      <c r="B307" s="107"/>
      <c r="C307" s="100"/>
      <c r="D307" s="98"/>
      <c r="E307" s="99"/>
      <c r="F307" s="100"/>
      <c r="G307" s="98"/>
      <c r="H307" s="99"/>
      <c r="I307" s="100"/>
      <c r="J307" s="98"/>
      <c r="K307" s="99"/>
    </row>
    <row r="308" spans="1:11" ht="19.5" customHeight="1" hidden="1">
      <c r="A308" s="965"/>
      <c r="B308" s="111"/>
      <c r="C308" s="128"/>
      <c r="D308" s="129"/>
      <c r="E308" s="130"/>
      <c r="F308" s="128"/>
      <c r="G308" s="129"/>
      <c r="H308" s="130"/>
      <c r="I308" s="128"/>
      <c r="J308" s="129"/>
      <c r="K308" s="130"/>
    </row>
    <row r="309" spans="1:11" ht="19.5" customHeight="1" hidden="1">
      <c r="A309" s="965"/>
      <c r="B309" s="111"/>
      <c r="C309" s="128"/>
      <c r="D309" s="129"/>
      <c r="E309" s="130"/>
      <c r="F309" s="128"/>
      <c r="G309" s="129"/>
      <c r="H309" s="130"/>
      <c r="I309" s="128"/>
      <c r="J309" s="129"/>
      <c r="K309" s="130"/>
    </row>
    <row r="310" spans="1:11" ht="19.5" customHeight="1" hidden="1">
      <c r="A310" s="965"/>
      <c r="B310" s="108"/>
      <c r="C310" s="103"/>
      <c r="D310" s="101"/>
      <c r="E310" s="102"/>
      <c r="F310" s="103"/>
      <c r="G310" s="101"/>
      <c r="H310" s="102"/>
      <c r="I310" s="103"/>
      <c r="J310" s="101"/>
      <c r="K310" s="102"/>
    </row>
    <row r="311" spans="1:11" ht="19.5" customHeight="1" hidden="1">
      <c r="A311" s="965"/>
      <c r="B311" s="109"/>
      <c r="C311" s="104"/>
      <c r="D311" s="105"/>
      <c r="E311" s="106"/>
      <c r="F311" s="103"/>
      <c r="G311" s="101"/>
      <c r="H311" s="102"/>
      <c r="I311" s="103"/>
      <c r="J311" s="101"/>
      <c r="K311" s="102"/>
    </row>
    <row r="312" spans="1:11" ht="19.5" customHeight="1" hidden="1">
      <c r="A312" s="966"/>
      <c r="B312" s="84" t="s">
        <v>201</v>
      </c>
      <c r="C312" s="112">
        <f>SUM(C307:C311)</f>
        <v>0</v>
      </c>
      <c r="D312" s="113"/>
      <c r="E312" s="122">
        <f>SUM(E307:E311)</f>
        <v>0</v>
      </c>
      <c r="F312" s="112">
        <f>SUM(F307:F311)</f>
        <v>0</v>
      </c>
      <c r="G312" s="113"/>
      <c r="H312" s="122">
        <f>SUM(H307:H311)</f>
        <v>0</v>
      </c>
      <c r="I312" s="112">
        <f>SUM(I307:I311)</f>
        <v>0</v>
      </c>
      <c r="J312" s="113"/>
      <c r="K312" s="122">
        <f>SUM(K307:K311)</f>
        <v>0</v>
      </c>
    </row>
    <row r="313" spans="1:11" ht="19.5" customHeight="1" thickBot="1">
      <c r="A313" s="30"/>
      <c r="B313" s="31"/>
      <c r="C313" s="32"/>
      <c r="D313" s="32"/>
      <c r="E313" s="32"/>
      <c r="F313" s="32"/>
      <c r="G313" s="32"/>
      <c r="H313" s="32"/>
      <c r="I313" s="32"/>
      <c r="J313" s="32"/>
      <c r="K313" s="33"/>
    </row>
    <row r="314" spans="1:11" ht="19.5" customHeight="1" thickBot="1">
      <c r="A314" s="986" t="s">
        <v>113</v>
      </c>
      <c r="B314" s="990"/>
      <c r="C314" s="114">
        <f>C275+C283+C291+C298+C305+C312</f>
        <v>0</v>
      </c>
      <c r="D314" s="115"/>
      <c r="E314" s="121">
        <f>E275+E283+E291+E298+E305+E312</f>
        <v>0</v>
      </c>
      <c r="F314" s="114">
        <f>F275+F283+F291+F298+F305+F312</f>
        <v>0</v>
      </c>
      <c r="G314" s="115"/>
      <c r="H314" s="121">
        <f>H275+H283+H291+H298+H305+H312</f>
        <v>0</v>
      </c>
      <c r="I314" s="114">
        <f>I275+I283+I291+I298+I305+I312</f>
        <v>0</v>
      </c>
      <c r="J314" s="115"/>
      <c r="K314" s="121">
        <f>K275+K283+K291+K298+K305+K312</f>
        <v>0</v>
      </c>
    </row>
    <row r="315" spans="1:11" ht="19.5" customHeight="1" thickBot="1">
      <c r="A315" s="30"/>
      <c r="B315" s="31"/>
      <c r="C315" s="32"/>
      <c r="D315" s="32"/>
      <c r="E315" s="32"/>
      <c r="F315" s="32"/>
      <c r="G315" s="32"/>
      <c r="H315" s="32"/>
      <c r="I315" s="32"/>
      <c r="J315" s="32"/>
      <c r="K315" s="33"/>
    </row>
    <row r="316" spans="1:11" ht="19.5" customHeight="1" thickBot="1">
      <c r="A316" s="987" t="s">
        <v>109</v>
      </c>
      <c r="B316" s="988"/>
      <c r="C316" s="988"/>
      <c r="D316" s="988"/>
      <c r="E316" s="988"/>
      <c r="F316" s="988"/>
      <c r="G316" s="988"/>
      <c r="H316" s="988"/>
      <c r="I316" s="988"/>
      <c r="J316" s="988"/>
      <c r="K316" s="989"/>
    </row>
    <row r="317" spans="1:11" ht="30.75" customHeight="1">
      <c r="A317" s="964" t="s">
        <v>280</v>
      </c>
      <c r="B317" s="107"/>
      <c r="C317" s="100"/>
      <c r="D317" s="98"/>
      <c r="E317" s="99"/>
      <c r="F317" s="100"/>
      <c r="G317" s="98"/>
      <c r="H317" s="99"/>
      <c r="I317" s="100"/>
      <c r="J317" s="98"/>
      <c r="K317" s="99"/>
    </row>
    <row r="318" spans="1:11" ht="30.75" customHeight="1">
      <c r="A318" s="965"/>
      <c r="B318" s="111"/>
      <c r="C318" s="103"/>
      <c r="D318" s="101"/>
      <c r="E318" s="102"/>
      <c r="F318" s="103"/>
      <c r="G318" s="101"/>
      <c r="H318" s="102"/>
      <c r="I318" s="103"/>
      <c r="J318" s="101"/>
      <c r="K318" s="102"/>
    </row>
    <row r="319" spans="1:11" ht="19.5" customHeight="1" thickBot="1">
      <c r="A319" s="965"/>
      <c r="B319" s="108"/>
      <c r="C319" s="103"/>
      <c r="D319" s="101"/>
      <c r="E319" s="102"/>
      <c r="F319" s="103"/>
      <c r="G319" s="101"/>
      <c r="H319" s="102"/>
      <c r="I319" s="103"/>
      <c r="J319" s="101"/>
      <c r="K319" s="102"/>
    </row>
    <row r="320" spans="1:11" ht="19.5" customHeight="1" hidden="1">
      <c r="A320" s="965"/>
      <c r="B320" s="108"/>
      <c r="C320" s="103"/>
      <c r="D320" s="101"/>
      <c r="E320" s="102"/>
      <c r="F320" s="103"/>
      <c r="G320" s="101"/>
      <c r="H320" s="102"/>
      <c r="I320" s="103"/>
      <c r="J320" s="101"/>
      <c r="K320" s="102"/>
    </row>
    <row r="321" spans="1:11" ht="19.5" customHeight="1" hidden="1">
      <c r="A321" s="965"/>
      <c r="B321" s="109"/>
      <c r="C321" s="104"/>
      <c r="D321" s="105"/>
      <c r="E321" s="106"/>
      <c r="F321" s="103"/>
      <c r="G321" s="101"/>
      <c r="H321" s="102"/>
      <c r="I321" s="103"/>
      <c r="J321" s="101"/>
      <c r="K321" s="102"/>
    </row>
    <row r="322" spans="1:11" ht="19.5" customHeight="1" thickBot="1">
      <c r="A322" s="966"/>
      <c r="B322" s="84" t="s">
        <v>201</v>
      </c>
      <c r="C322" s="112">
        <f>SUM(C317:C321)</f>
        <v>0</v>
      </c>
      <c r="D322" s="113"/>
      <c r="E322" s="122">
        <f>SUM(E317:E321)</f>
        <v>0</v>
      </c>
      <c r="F322" s="112">
        <f>SUM(F317:F321)</f>
        <v>0</v>
      </c>
      <c r="G322" s="113"/>
      <c r="H322" s="122">
        <f>SUM(H317:H321)</f>
        <v>0</v>
      </c>
      <c r="I322" s="112">
        <f>SUM(I317:I321)</f>
        <v>0</v>
      </c>
      <c r="J322" s="113"/>
      <c r="K322" s="122">
        <f>SUM(K317:K321)</f>
        <v>0</v>
      </c>
    </row>
    <row r="323" spans="1:11" ht="19.5" customHeight="1" thickBot="1">
      <c r="A323" s="30"/>
      <c r="B323" s="31"/>
      <c r="C323" s="32"/>
      <c r="D323" s="32"/>
      <c r="E323" s="32"/>
      <c r="F323" s="32"/>
      <c r="G323" s="32"/>
      <c r="H323" s="32"/>
      <c r="I323" s="32"/>
      <c r="J323" s="32"/>
      <c r="K323" s="33"/>
    </row>
    <row r="324" spans="1:11" ht="19.5" customHeight="1" hidden="1">
      <c r="A324" s="964" t="s">
        <v>281</v>
      </c>
      <c r="B324" s="107"/>
      <c r="C324" s="100"/>
      <c r="D324" s="98"/>
      <c r="E324" s="99"/>
      <c r="F324" s="100"/>
      <c r="G324" s="98"/>
      <c r="H324" s="99"/>
      <c r="I324" s="100"/>
      <c r="J324" s="98"/>
      <c r="K324" s="99"/>
    </row>
    <row r="325" spans="1:11" ht="19.5" customHeight="1" hidden="1">
      <c r="A325" s="965"/>
      <c r="B325" s="111"/>
      <c r="C325" s="103"/>
      <c r="D325" s="101"/>
      <c r="E325" s="102"/>
      <c r="F325" s="103"/>
      <c r="G325" s="101"/>
      <c r="H325" s="102"/>
      <c r="I325" s="103"/>
      <c r="J325" s="101"/>
      <c r="K325" s="102"/>
    </row>
    <row r="326" spans="1:11" ht="19.5" customHeight="1" hidden="1">
      <c r="A326" s="965"/>
      <c r="B326" s="108"/>
      <c r="C326" s="103"/>
      <c r="D326" s="101"/>
      <c r="E326" s="102"/>
      <c r="F326" s="103"/>
      <c r="G326" s="101"/>
      <c r="H326" s="102"/>
      <c r="I326" s="103"/>
      <c r="J326" s="101"/>
      <c r="K326" s="102"/>
    </row>
    <row r="327" spans="1:11" ht="19.5" customHeight="1" hidden="1">
      <c r="A327" s="965"/>
      <c r="B327" s="108"/>
      <c r="C327" s="103"/>
      <c r="D327" s="101"/>
      <c r="E327" s="102"/>
      <c r="F327" s="103"/>
      <c r="G327" s="101"/>
      <c r="H327" s="102"/>
      <c r="I327" s="103"/>
      <c r="J327" s="101"/>
      <c r="K327" s="102"/>
    </row>
    <row r="328" spans="1:11" ht="19.5" customHeight="1" hidden="1">
      <c r="A328" s="965"/>
      <c r="B328" s="109"/>
      <c r="C328" s="104"/>
      <c r="D328" s="105"/>
      <c r="E328" s="106"/>
      <c r="F328" s="103"/>
      <c r="G328" s="101"/>
      <c r="H328" s="102"/>
      <c r="I328" s="103"/>
      <c r="J328" s="101"/>
      <c r="K328" s="102"/>
    </row>
    <row r="329" spans="1:11" ht="19.5" customHeight="1" thickBot="1">
      <c r="A329" s="966"/>
      <c r="B329" s="84" t="s">
        <v>201</v>
      </c>
      <c r="C329" s="112">
        <f>SUM(C324:C328)</f>
        <v>0</v>
      </c>
      <c r="D329" s="113"/>
      <c r="E329" s="122">
        <f>SUM(E324:E328)</f>
        <v>0</v>
      </c>
      <c r="F329" s="112">
        <f>SUM(F324:F328)</f>
        <v>0</v>
      </c>
      <c r="G329" s="113"/>
      <c r="H329" s="122">
        <f>SUM(H324:H328)</f>
        <v>0</v>
      </c>
      <c r="I329" s="112">
        <f>SUM(I324:I328)</f>
        <v>0</v>
      </c>
      <c r="J329" s="113"/>
      <c r="K329" s="122">
        <f>SUM(K324:K328)</f>
        <v>0</v>
      </c>
    </row>
    <row r="330" spans="1:11" ht="19.5" customHeight="1" thickBot="1">
      <c r="A330" s="30"/>
      <c r="B330" s="31"/>
      <c r="C330" s="32"/>
      <c r="D330" s="32"/>
      <c r="E330" s="32"/>
      <c r="F330" s="32"/>
      <c r="G330" s="32"/>
      <c r="H330" s="32"/>
      <c r="I330" s="32"/>
      <c r="J330" s="32"/>
      <c r="K330" s="33"/>
    </row>
    <row r="331" spans="1:11" ht="19.5" customHeight="1" thickBot="1">
      <c r="A331" s="986" t="s">
        <v>110</v>
      </c>
      <c r="B331" s="990"/>
      <c r="C331" s="114">
        <f>C322+C329</f>
        <v>0</v>
      </c>
      <c r="D331" s="115"/>
      <c r="E331" s="121">
        <f>E322+E329</f>
        <v>0</v>
      </c>
      <c r="F331" s="114">
        <f>F322+F329</f>
        <v>0</v>
      </c>
      <c r="G331" s="115"/>
      <c r="H331" s="121">
        <f>H322+H329</f>
        <v>0</v>
      </c>
      <c r="I331" s="114">
        <f>I322+I329</f>
        <v>0</v>
      </c>
      <c r="J331" s="115"/>
      <c r="K331" s="121">
        <f>K322+K329</f>
        <v>0</v>
      </c>
    </row>
    <row r="332" spans="1:11" ht="19.5" customHeight="1" hidden="1">
      <c r="A332" s="30"/>
      <c r="B332" s="31"/>
      <c r="C332" s="32"/>
      <c r="D332" s="32"/>
      <c r="E332" s="32"/>
      <c r="F332" s="32"/>
      <c r="G332" s="32"/>
      <c r="H332" s="32"/>
      <c r="I332" s="32"/>
      <c r="J332" s="32"/>
      <c r="K332" s="33"/>
    </row>
    <row r="333" spans="1:11" ht="19.5" customHeight="1" hidden="1">
      <c r="A333" s="957" t="s">
        <v>111</v>
      </c>
      <c r="B333" s="958"/>
      <c r="C333" s="958"/>
      <c r="D333" s="958"/>
      <c r="E333" s="958"/>
      <c r="F333" s="958"/>
      <c r="G333" s="958"/>
      <c r="H333" s="958"/>
      <c r="I333" s="958"/>
      <c r="J333" s="958"/>
      <c r="K333" s="959"/>
    </row>
    <row r="334" spans="1:11" ht="19.5" customHeight="1" hidden="1">
      <c r="A334" s="964" t="s">
        <v>282</v>
      </c>
      <c r="B334" s="107"/>
      <c r="C334" s="100"/>
      <c r="D334" s="98"/>
      <c r="E334" s="99"/>
      <c r="F334" s="100"/>
      <c r="G334" s="98"/>
      <c r="H334" s="99"/>
      <c r="I334" s="100"/>
      <c r="J334" s="98"/>
      <c r="K334" s="99"/>
    </row>
    <row r="335" spans="1:11" ht="19.5" customHeight="1" hidden="1">
      <c r="A335" s="965"/>
      <c r="B335" s="111"/>
      <c r="C335" s="103"/>
      <c r="D335" s="101"/>
      <c r="E335" s="102"/>
      <c r="F335" s="103"/>
      <c r="G335" s="101"/>
      <c r="H335" s="102"/>
      <c r="I335" s="103"/>
      <c r="J335" s="101"/>
      <c r="K335" s="102"/>
    </row>
    <row r="336" spans="1:11" ht="19.5" customHeight="1" hidden="1">
      <c r="A336" s="965"/>
      <c r="B336" s="108"/>
      <c r="C336" s="103"/>
      <c r="D336" s="101"/>
      <c r="E336" s="102"/>
      <c r="F336" s="103"/>
      <c r="G336" s="101"/>
      <c r="H336" s="102"/>
      <c r="I336" s="103"/>
      <c r="J336" s="101"/>
      <c r="K336" s="102"/>
    </row>
    <row r="337" spans="1:11" ht="19.5" customHeight="1" hidden="1">
      <c r="A337" s="965"/>
      <c r="B337" s="108"/>
      <c r="C337" s="103"/>
      <c r="D337" s="101"/>
      <c r="E337" s="102"/>
      <c r="F337" s="103"/>
      <c r="G337" s="101"/>
      <c r="H337" s="102"/>
      <c r="I337" s="103"/>
      <c r="J337" s="101"/>
      <c r="K337" s="102"/>
    </row>
    <row r="338" spans="1:11" ht="19.5" customHeight="1" hidden="1">
      <c r="A338" s="965"/>
      <c r="B338" s="109"/>
      <c r="C338" s="104"/>
      <c r="D338" s="105"/>
      <c r="E338" s="106"/>
      <c r="F338" s="103"/>
      <c r="G338" s="101"/>
      <c r="H338" s="102"/>
      <c r="I338" s="103"/>
      <c r="J338" s="101"/>
      <c r="K338" s="102"/>
    </row>
    <row r="339" spans="1:11" ht="19.5" customHeight="1" hidden="1">
      <c r="A339" s="966"/>
      <c r="B339" s="84" t="s">
        <v>201</v>
      </c>
      <c r="C339" s="112">
        <f>SUM(C334:C338)</f>
        <v>0</v>
      </c>
      <c r="D339" s="113"/>
      <c r="E339" s="122">
        <f>SUM(E334:E338)</f>
        <v>0</v>
      </c>
      <c r="F339" s="112">
        <f>SUM(F334:F338)</f>
        <v>0</v>
      </c>
      <c r="G339" s="113"/>
      <c r="H339" s="122">
        <f>SUM(H334:H338)</f>
        <v>0</v>
      </c>
      <c r="I339" s="112">
        <f>SUM(I334:I338)</f>
        <v>0</v>
      </c>
      <c r="J339" s="113"/>
      <c r="K339" s="122">
        <f>SUM(K334:K338)</f>
        <v>0</v>
      </c>
    </row>
    <row r="340" spans="1:11" ht="19.5" customHeight="1" hidden="1">
      <c r="A340" s="30"/>
      <c r="B340" s="31"/>
      <c r="C340" s="32"/>
      <c r="D340" s="32"/>
      <c r="E340" s="32"/>
      <c r="F340" s="32"/>
      <c r="G340" s="32"/>
      <c r="H340" s="32"/>
      <c r="I340" s="32"/>
      <c r="J340" s="32"/>
      <c r="K340" s="33"/>
    </row>
    <row r="341" spans="1:11" ht="19.5" customHeight="1" hidden="1">
      <c r="A341" s="986" t="s">
        <v>112</v>
      </c>
      <c r="B341" s="930"/>
      <c r="C341" s="114">
        <f>C339</f>
        <v>0</v>
      </c>
      <c r="D341" s="115"/>
      <c r="E341" s="121">
        <f>E339</f>
        <v>0</v>
      </c>
      <c r="F341" s="114">
        <f>F339</f>
        <v>0</v>
      </c>
      <c r="G341" s="115"/>
      <c r="H341" s="121">
        <f>H339</f>
        <v>0</v>
      </c>
      <c r="I341" s="114">
        <f>I339</f>
        <v>0</v>
      </c>
      <c r="J341" s="115"/>
      <c r="K341" s="121">
        <f>K339</f>
        <v>0</v>
      </c>
    </row>
    <row r="342" spans="1:11" ht="19.5" customHeight="1" thickBot="1">
      <c r="A342" s="30"/>
      <c r="B342" s="31"/>
      <c r="C342" s="32"/>
      <c r="D342" s="32"/>
      <c r="E342" s="32"/>
      <c r="F342" s="32"/>
      <c r="G342" s="32"/>
      <c r="H342" s="32"/>
      <c r="I342" s="32"/>
      <c r="J342" s="32"/>
      <c r="K342" s="33"/>
    </row>
    <row r="343" spans="1:11" ht="19.5" customHeight="1" thickBot="1">
      <c r="A343" s="992" t="s">
        <v>26</v>
      </c>
      <c r="B343" s="993"/>
      <c r="C343" s="125">
        <f>C221+C266+C314+C331+C341</f>
        <v>0</v>
      </c>
      <c r="D343" s="126"/>
      <c r="E343" s="127">
        <f>E221+E266+E314+E331+E341</f>
        <v>0</v>
      </c>
      <c r="F343" s="125">
        <f>F221+F266+F314+F331+F341</f>
        <v>0</v>
      </c>
      <c r="G343" s="126"/>
      <c r="H343" s="127">
        <f>H221+H266+H314+H331+H341</f>
        <v>0</v>
      </c>
      <c r="I343" s="125">
        <f>I221+I266+I314+I331+I341</f>
        <v>0</v>
      </c>
      <c r="J343" s="126"/>
      <c r="K343" s="127">
        <f>K221+K266+K314+K331+K341</f>
        <v>0</v>
      </c>
    </row>
    <row r="344" spans="1:11" ht="19.5" customHeight="1" thickBot="1">
      <c r="A344" s="30"/>
      <c r="B344" s="31"/>
      <c r="C344" s="32"/>
      <c r="D344" s="32"/>
      <c r="E344" s="32"/>
      <c r="F344" s="32"/>
      <c r="G344" s="32"/>
      <c r="H344" s="32"/>
      <c r="I344" s="32"/>
      <c r="J344" s="32"/>
      <c r="K344" s="33"/>
    </row>
    <row r="345" spans="1:11" ht="19.5" customHeight="1" thickBot="1">
      <c r="A345" s="954" t="s">
        <v>155</v>
      </c>
      <c r="B345" s="955"/>
      <c r="C345" s="955"/>
      <c r="D345" s="955"/>
      <c r="E345" s="955"/>
      <c r="F345" s="955"/>
      <c r="G345" s="955"/>
      <c r="H345" s="955"/>
      <c r="I345" s="955"/>
      <c r="J345" s="955"/>
      <c r="K345" s="956"/>
    </row>
    <row r="346" spans="1:11" ht="19.5" customHeight="1" thickBot="1">
      <c r="A346" s="994" t="s">
        <v>83</v>
      </c>
      <c r="B346" s="995"/>
      <c r="C346" s="996" t="s">
        <v>238</v>
      </c>
      <c r="D346" s="997"/>
      <c r="E346" s="998"/>
      <c r="F346" s="996" t="s">
        <v>492</v>
      </c>
      <c r="G346" s="997"/>
      <c r="H346" s="998"/>
      <c r="I346" s="996" t="s">
        <v>528</v>
      </c>
      <c r="J346" s="997"/>
      <c r="K346" s="998"/>
    </row>
    <row r="347" spans="1:11" ht="30.75" customHeight="1">
      <c r="A347" s="974" t="s">
        <v>208</v>
      </c>
      <c r="B347" s="94" t="s">
        <v>192</v>
      </c>
      <c r="C347" s="978" t="s">
        <v>60</v>
      </c>
      <c r="D347" s="979"/>
      <c r="E347" s="967" t="s">
        <v>61</v>
      </c>
      <c r="F347" s="978" t="s">
        <v>60</v>
      </c>
      <c r="G347" s="979"/>
      <c r="H347" s="967" t="s">
        <v>61</v>
      </c>
      <c r="I347" s="978" t="s">
        <v>60</v>
      </c>
      <c r="J347" s="979"/>
      <c r="K347" s="967" t="s">
        <v>61</v>
      </c>
    </row>
    <row r="348" spans="1:11" ht="27.75" customHeight="1" thickBot="1">
      <c r="A348" s="975"/>
      <c r="B348" s="110" t="s">
        <v>209</v>
      </c>
      <c r="C348" s="132" t="s">
        <v>62</v>
      </c>
      <c r="D348" s="133" t="s">
        <v>63</v>
      </c>
      <c r="E348" s="991"/>
      <c r="F348" s="132" t="s">
        <v>62</v>
      </c>
      <c r="G348" s="133" t="s">
        <v>63</v>
      </c>
      <c r="H348" s="991"/>
      <c r="I348" s="132" t="s">
        <v>62</v>
      </c>
      <c r="J348" s="133" t="s">
        <v>63</v>
      </c>
      <c r="K348" s="991"/>
    </row>
    <row r="349" spans="1:11" ht="30" customHeight="1">
      <c r="A349" s="57" t="s">
        <v>531</v>
      </c>
      <c r="B349" s="57"/>
      <c r="C349" s="100"/>
      <c r="D349" s="98"/>
      <c r="E349" s="99"/>
      <c r="F349" s="100"/>
      <c r="G349" s="98"/>
      <c r="H349" s="99"/>
      <c r="I349" s="100"/>
      <c r="J349" s="98"/>
      <c r="K349" s="99"/>
    </row>
    <row r="350" spans="1:11" ht="19.5" customHeight="1">
      <c r="A350" s="86"/>
      <c r="B350" s="86"/>
      <c r="C350" s="128"/>
      <c r="D350" s="129"/>
      <c r="E350" s="130"/>
      <c r="F350" s="128"/>
      <c r="G350" s="129"/>
      <c r="H350" s="130"/>
      <c r="I350" s="128"/>
      <c r="J350" s="129"/>
      <c r="K350" s="130"/>
    </row>
    <row r="351" spans="1:11" ht="19.5" customHeight="1">
      <c r="A351" s="86"/>
      <c r="B351" s="86"/>
      <c r="C351" s="128"/>
      <c r="D351" s="129"/>
      <c r="E351" s="130"/>
      <c r="F351" s="128"/>
      <c r="G351" s="129"/>
      <c r="H351" s="130"/>
      <c r="I351" s="128"/>
      <c r="J351" s="129"/>
      <c r="K351" s="130"/>
    </row>
    <row r="352" spans="1:11" ht="19.5" customHeight="1">
      <c r="A352" s="58"/>
      <c r="B352" s="58"/>
      <c r="C352" s="103"/>
      <c r="D352" s="129"/>
      <c r="E352" s="102"/>
      <c r="F352" s="103"/>
      <c r="G352" s="129"/>
      <c r="H352" s="102"/>
      <c r="I352" s="103"/>
      <c r="J352" s="129"/>
      <c r="K352" s="130"/>
    </row>
    <row r="353" spans="1:11" ht="19.5" customHeight="1" thickBot="1">
      <c r="A353" s="58"/>
      <c r="B353" s="58"/>
      <c r="C353" s="103"/>
      <c r="D353" s="101"/>
      <c r="E353" s="102"/>
      <c r="F353" s="103"/>
      <c r="G353" s="101"/>
      <c r="H353" s="102"/>
      <c r="I353" s="103"/>
      <c r="J353" s="101"/>
      <c r="K353" s="102"/>
    </row>
    <row r="354" spans="1:11" ht="19.5" customHeight="1" thickBot="1">
      <c r="A354" s="986" t="s">
        <v>26</v>
      </c>
      <c r="B354" s="990"/>
      <c r="C354" s="114">
        <f>SUM(C349:C353)</f>
        <v>0</v>
      </c>
      <c r="D354" s="115"/>
      <c r="E354" s="121">
        <f>SUM(E349:E353)</f>
        <v>0</v>
      </c>
      <c r="F354" s="114">
        <f>SUM(F349:F353)</f>
        <v>0</v>
      </c>
      <c r="G354" s="115"/>
      <c r="H354" s="121">
        <f>SUM(H349:H353)</f>
        <v>0</v>
      </c>
      <c r="I354" s="114">
        <f>SUM(I349:I353)</f>
        <v>0</v>
      </c>
      <c r="J354" s="115"/>
      <c r="K354" s="121">
        <f>SUM(K349:K353)</f>
        <v>0</v>
      </c>
    </row>
    <row r="355" spans="1:11" ht="19.5" customHeight="1" thickBot="1">
      <c r="A355" s="30"/>
      <c r="B355" s="31"/>
      <c r="C355" s="32"/>
      <c r="D355" s="32"/>
      <c r="E355" s="32"/>
      <c r="F355" s="32"/>
      <c r="G355" s="32"/>
      <c r="H355" s="32"/>
      <c r="I355" s="32"/>
      <c r="J355" s="32"/>
      <c r="K355" s="33"/>
    </row>
    <row r="356" spans="1:11" ht="19.5" customHeight="1" thickBot="1">
      <c r="A356" s="980" t="s">
        <v>26</v>
      </c>
      <c r="B356" s="981"/>
      <c r="C356" s="116">
        <f>C343+C354</f>
        <v>0</v>
      </c>
      <c r="D356" s="117"/>
      <c r="E356" s="119">
        <f>E343+E354</f>
        <v>0</v>
      </c>
      <c r="F356" s="116">
        <f>F343+F354</f>
        <v>0</v>
      </c>
      <c r="G356" s="117"/>
      <c r="H356" s="119">
        <f>H343+H354</f>
        <v>0</v>
      </c>
      <c r="I356" s="116">
        <f>I343+I354</f>
        <v>0</v>
      </c>
      <c r="J356" s="117"/>
      <c r="K356" s="119">
        <f>K343+K354</f>
        <v>0</v>
      </c>
    </row>
    <row r="357" ht="15" customHeight="1"/>
    <row r="358" ht="15" customHeight="1"/>
    <row r="359" spans="1:11" ht="15" customHeight="1">
      <c r="A359" s="89" t="s">
        <v>7</v>
      </c>
      <c r="B359" s="999" t="s">
        <v>283</v>
      </c>
      <c r="C359" s="1000"/>
      <c r="D359" s="1000"/>
      <c r="E359" s="1000"/>
      <c r="F359" s="1000"/>
      <c r="G359" s="1000"/>
      <c r="H359" s="1000"/>
      <c r="I359" s="1000"/>
      <c r="J359" s="1000"/>
      <c r="K359" s="1000"/>
    </row>
    <row r="360" spans="1:11" ht="15" customHeight="1">
      <c r="A360" s="89"/>
      <c r="B360" s="241"/>
      <c r="C360" s="214"/>
      <c r="D360" s="214"/>
      <c r="E360" s="214"/>
      <c r="F360" s="214"/>
      <c r="G360" s="214"/>
      <c r="H360" s="214"/>
      <c r="I360" s="214"/>
      <c r="J360" s="214"/>
      <c r="K360" s="214"/>
    </row>
    <row r="361" spans="1:11" ht="15" customHeight="1" hidden="1">
      <c r="A361" s="89"/>
      <c r="B361" s="241"/>
      <c r="C361" s="214"/>
      <c r="D361" s="214"/>
      <c r="E361" s="214"/>
      <c r="F361" s="214"/>
      <c r="G361" s="214"/>
      <c r="H361" s="214"/>
      <c r="I361" s="214"/>
      <c r="J361" s="214"/>
      <c r="K361" s="214"/>
    </row>
    <row r="362" spans="1:11" ht="15" customHeight="1" hidden="1">
      <c r="A362" s="89"/>
      <c r="B362" s="241"/>
      <c r="C362" s="214"/>
      <c r="D362" s="214"/>
      <c r="E362" s="214"/>
      <c r="F362" s="214"/>
      <c r="G362" s="214"/>
      <c r="H362" s="214"/>
      <c r="I362" s="214"/>
      <c r="J362" s="214"/>
      <c r="K362" s="214"/>
    </row>
    <row r="363" spans="1:11" ht="15" customHeight="1" hidden="1">
      <c r="A363" s="89"/>
      <c r="B363" s="241"/>
      <c r="C363" s="214"/>
      <c r="D363" s="214"/>
      <c r="E363" s="214"/>
      <c r="F363" s="214"/>
      <c r="G363" s="214"/>
      <c r="H363" s="214"/>
      <c r="I363" s="214"/>
      <c r="J363" s="214"/>
      <c r="K363" s="214"/>
    </row>
    <row r="364" spans="1:11" ht="15" customHeight="1" hidden="1">
      <c r="A364" s="89"/>
      <c r="B364" s="241"/>
      <c r="C364" s="214"/>
      <c r="D364" s="214"/>
      <c r="E364" s="214"/>
      <c r="F364" s="214"/>
      <c r="G364" s="214"/>
      <c r="H364" s="214"/>
      <c r="I364" s="214"/>
      <c r="J364" s="214"/>
      <c r="K364" s="214"/>
    </row>
    <row r="365" spans="1:11" ht="15" customHeight="1" hidden="1">
      <c r="A365" s="89"/>
      <c r="B365" s="241"/>
      <c r="C365" s="214"/>
      <c r="D365" s="214"/>
      <c r="E365" s="214"/>
      <c r="F365" s="214"/>
      <c r="G365" s="214"/>
      <c r="H365" s="214"/>
      <c r="I365" s="214"/>
      <c r="J365" s="214"/>
      <c r="K365" s="214"/>
    </row>
    <row r="366" spans="1:11" ht="15" customHeight="1" hidden="1">
      <c r="A366" s="89"/>
      <c r="B366" s="241"/>
      <c r="C366" s="214"/>
      <c r="D366" s="214"/>
      <c r="E366" s="214"/>
      <c r="F366" s="214"/>
      <c r="G366" s="214"/>
      <c r="H366" s="214"/>
      <c r="I366" s="214"/>
      <c r="J366" s="214"/>
      <c r="K366" s="214"/>
    </row>
    <row r="367" spans="1:11" ht="15" customHeight="1">
      <c r="A367" s="89"/>
      <c r="B367" s="241"/>
      <c r="C367" s="214"/>
      <c r="D367" s="214"/>
      <c r="E367" s="214"/>
      <c r="F367" s="214"/>
      <c r="G367" s="214"/>
      <c r="H367" s="214"/>
      <c r="I367" s="214"/>
      <c r="J367" s="214"/>
      <c r="K367" s="214"/>
    </row>
    <row r="368" spans="8:11" ht="15" customHeight="1" thickBot="1">
      <c r="H368" s="935" t="s">
        <v>512</v>
      </c>
      <c r="I368" s="936"/>
      <c r="J368" s="936"/>
      <c r="K368" s="936"/>
    </row>
    <row r="369" spans="1:11" ht="19.5" customHeight="1" thickBot="1">
      <c r="A369" s="937" t="s">
        <v>148</v>
      </c>
      <c r="B369" s="938"/>
      <c r="C369" s="939" t="s">
        <v>67</v>
      </c>
      <c r="D369" s="940"/>
      <c r="E369" s="940"/>
      <c r="F369" s="940"/>
      <c r="G369" s="940"/>
      <c r="H369" s="940"/>
      <c r="I369" s="940"/>
      <c r="J369" s="940"/>
      <c r="K369" s="941"/>
    </row>
    <row r="370" spans="1:11" ht="19.5" customHeight="1" thickBot="1">
      <c r="A370" s="937" t="s">
        <v>149</v>
      </c>
      <c r="B370" s="938"/>
      <c r="C370" s="939" t="s">
        <v>25</v>
      </c>
      <c r="D370" s="940"/>
      <c r="E370" s="940"/>
      <c r="F370" s="940"/>
      <c r="G370" s="940"/>
      <c r="H370" s="940"/>
      <c r="I370" s="940"/>
      <c r="J370" s="940"/>
      <c r="K370" s="941"/>
    </row>
    <row r="371" spans="1:11" ht="19.5" customHeight="1">
      <c r="A371" s="389" t="s">
        <v>150</v>
      </c>
      <c r="B371" s="95" t="s">
        <v>151</v>
      </c>
      <c r="C371" s="942" t="s">
        <v>221</v>
      </c>
      <c r="D371" s="943"/>
      <c r="E371" s="943"/>
      <c r="F371" s="943"/>
      <c r="G371" s="943"/>
      <c r="H371" s="943"/>
      <c r="I371" s="943"/>
      <c r="J371" s="943"/>
      <c r="K371" s="944"/>
    </row>
    <row r="372" spans="1:11" ht="19.5" customHeight="1">
      <c r="A372" s="390"/>
      <c r="B372" s="96" t="s">
        <v>152</v>
      </c>
      <c r="C372" s="945" t="s">
        <v>489</v>
      </c>
      <c r="D372" s="946"/>
      <c r="E372" s="946"/>
      <c r="F372" s="946"/>
      <c r="G372" s="946"/>
      <c r="H372" s="946"/>
      <c r="I372" s="946"/>
      <c r="J372" s="946"/>
      <c r="K372" s="947"/>
    </row>
    <row r="373" spans="1:11" ht="19.5" customHeight="1">
      <c r="A373" s="390"/>
      <c r="B373" s="96" t="s">
        <v>153</v>
      </c>
      <c r="C373" s="948" t="s">
        <v>23</v>
      </c>
      <c r="D373" s="949"/>
      <c r="E373" s="949"/>
      <c r="F373" s="949"/>
      <c r="G373" s="949"/>
      <c r="H373" s="949"/>
      <c r="I373" s="949"/>
      <c r="J373" s="949"/>
      <c r="K373" s="950"/>
    </row>
    <row r="374" spans="1:11" ht="19.5" customHeight="1">
      <c r="A374" s="390"/>
      <c r="B374" s="96" t="s">
        <v>187</v>
      </c>
      <c r="C374" s="948" t="s">
        <v>490</v>
      </c>
      <c r="D374" s="949"/>
      <c r="E374" s="949"/>
      <c r="F374" s="949"/>
      <c r="G374" s="949"/>
      <c r="H374" s="949"/>
      <c r="I374" s="949"/>
      <c r="J374" s="949"/>
      <c r="K374" s="950"/>
    </row>
    <row r="375" spans="1:11" ht="19.5" customHeight="1">
      <c r="A375" s="390"/>
      <c r="B375" s="96" t="s">
        <v>154</v>
      </c>
      <c r="C375" s="948" t="s">
        <v>284</v>
      </c>
      <c r="D375" s="949"/>
      <c r="E375" s="949"/>
      <c r="F375" s="949"/>
      <c r="G375" s="949"/>
      <c r="H375" s="949"/>
      <c r="I375" s="949"/>
      <c r="J375" s="949"/>
      <c r="K375" s="950"/>
    </row>
    <row r="376" spans="1:11" ht="19.5" customHeight="1">
      <c r="A376" s="390"/>
      <c r="B376" s="96" t="s">
        <v>207</v>
      </c>
      <c r="C376" s="951">
        <f>C377+C378+C379+C380</f>
        <v>2996</v>
      </c>
      <c r="D376" s="952"/>
      <c r="E376" s="952"/>
      <c r="F376" s="952"/>
      <c r="G376" s="952"/>
      <c r="H376" s="952"/>
      <c r="I376" s="952"/>
      <c r="J376" s="952"/>
      <c r="K376" s="953"/>
    </row>
    <row r="377" spans="1:11" ht="19.5" customHeight="1">
      <c r="A377" s="390"/>
      <c r="B377" s="96" t="s">
        <v>510</v>
      </c>
      <c r="C377" s="951">
        <v>850</v>
      </c>
      <c r="D377" s="952"/>
      <c r="E377" s="952"/>
      <c r="F377" s="952"/>
      <c r="G377" s="952"/>
      <c r="H377" s="952"/>
      <c r="I377" s="952"/>
      <c r="J377" s="952"/>
      <c r="K377" s="953"/>
    </row>
    <row r="378" spans="1:11" ht="19.5" customHeight="1">
      <c r="A378" s="390"/>
      <c r="B378" s="96" t="s">
        <v>237</v>
      </c>
      <c r="C378" s="951">
        <v>886</v>
      </c>
      <c r="D378" s="952"/>
      <c r="E378" s="952"/>
      <c r="F378" s="952"/>
      <c r="G378" s="952"/>
      <c r="H378" s="952"/>
      <c r="I378" s="952"/>
      <c r="J378" s="952"/>
      <c r="K378" s="953"/>
    </row>
    <row r="379" spans="1:11" ht="19.5" customHeight="1">
      <c r="A379" s="390"/>
      <c r="B379" s="96" t="s">
        <v>488</v>
      </c>
      <c r="C379" s="951">
        <f>H430+H474+H516+H532+H569+H592</f>
        <v>0</v>
      </c>
      <c r="D379" s="952"/>
      <c r="E379" s="952"/>
      <c r="F379" s="952"/>
      <c r="G379" s="952"/>
      <c r="H379" s="952"/>
      <c r="I379" s="952"/>
      <c r="J379" s="952"/>
      <c r="K379" s="953"/>
    </row>
    <row r="380" spans="1:11" ht="19.5" customHeight="1" thickBot="1">
      <c r="A380" s="391"/>
      <c r="B380" s="97" t="s">
        <v>513</v>
      </c>
      <c r="C380" s="951">
        <v>1260</v>
      </c>
      <c r="D380" s="952"/>
      <c r="E380" s="952"/>
      <c r="F380" s="952"/>
      <c r="G380" s="952"/>
      <c r="H380" s="952"/>
      <c r="I380" s="952"/>
      <c r="J380" s="952"/>
      <c r="K380" s="953"/>
    </row>
    <row r="381" spans="1:11" ht="19.5" customHeight="1" thickBot="1">
      <c r="A381" s="954" t="s">
        <v>155</v>
      </c>
      <c r="B381" s="955"/>
      <c r="C381" s="955"/>
      <c r="D381" s="955"/>
      <c r="E381" s="955"/>
      <c r="F381" s="955"/>
      <c r="G381" s="955"/>
      <c r="H381" s="955"/>
      <c r="I381" s="955"/>
      <c r="J381" s="955"/>
      <c r="K381" s="956"/>
    </row>
    <row r="382" spans="1:11" ht="19.5" customHeight="1">
      <c r="A382" s="957" t="s">
        <v>190</v>
      </c>
      <c r="B382" s="958"/>
      <c r="C382" s="958"/>
      <c r="D382" s="958"/>
      <c r="E382" s="958"/>
      <c r="F382" s="958"/>
      <c r="G382" s="958"/>
      <c r="H382" s="958"/>
      <c r="I382" s="958"/>
      <c r="J382" s="958"/>
      <c r="K382" s="959"/>
    </row>
    <row r="383" spans="1:11" ht="19.5" customHeight="1" thickBot="1">
      <c r="A383" s="960" t="s">
        <v>82</v>
      </c>
      <c r="B383" s="961"/>
      <c r="C383" s="962"/>
      <c r="D383" s="962"/>
      <c r="E383" s="962"/>
      <c r="F383" s="962"/>
      <c r="G383" s="962"/>
      <c r="H383" s="962"/>
      <c r="I383" s="962"/>
      <c r="J383" s="962"/>
      <c r="K383" s="963"/>
    </row>
    <row r="384" spans="1:11" ht="19.5" customHeight="1" thickBot="1">
      <c r="A384" s="969" t="s">
        <v>83</v>
      </c>
      <c r="B384" s="970"/>
      <c r="C384" s="996" t="s">
        <v>217</v>
      </c>
      <c r="D384" s="997"/>
      <c r="E384" s="998"/>
      <c r="F384" s="971" t="s">
        <v>238</v>
      </c>
      <c r="G384" s="972"/>
      <c r="H384" s="973"/>
      <c r="I384" s="971" t="s">
        <v>492</v>
      </c>
      <c r="J384" s="972"/>
      <c r="K384" s="973"/>
    </row>
    <row r="385" spans="1:11" ht="19.5" customHeight="1">
      <c r="A385" s="974" t="s">
        <v>191</v>
      </c>
      <c r="B385" s="976" t="s">
        <v>192</v>
      </c>
      <c r="C385" s="978" t="s">
        <v>60</v>
      </c>
      <c r="D385" s="979"/>
      <c r="E385" s="967" t="s">
        <v>61</v>
      </c>
      <c r="F385" s="978" t="s">
        <v>60</v>
      </c>
      <c r="G385" s="979"/>
      <c r="H385" s="967" t="s">
        <v>61</v>
      </c>
      <c r="I385" s="978" t="s">
        <v>60</v>
      </c>
      <c r="J385" s="979"/>
      <c r="K385" s="967" t="s">
        <v>61</v>
      </c>
    </row>
    <row r="386" spans="1:11" ht="19.5" customHeight="1" thickBot="1">
      <c r="A386" s="975"/>
      <c r="B386" s="977"/>
      <c r="C386" s="123" t="s">
        <v>62</v>
      </c>
      <c r="D386" s="124" t="s">
        <v>63</v>
      </c>
      <c r="E386" s="968"/>
      <c r="F386" s="123" t="s">
        <v>62</v>
      </c>
      <c r="G386" s="124" t="s">
        <v>63</v>
      </c>
      <c r="H386" s="968"/>
      <c r="I386" s="123" t="s">
        <v>62</v>
      </c>
      <c r="J386" s="124" t="s">
        <v>63</v>
      </c>
      <c r="K386" s="968"/>
    </row>
    <row r="387" spans="1:11" ht="19.5" customHeight="1">
      <c r="A387" s="964" t="s">
        <v>241</v>
      </c>
      <c r="B387" s="107"/>
      <c r="C387" s="100"/>
      <c r="D387" s="98"/>
      <c r="E387" s="99"/>
      <c r="F387" s="100"/>
      <c r="G387" s="98"/>
      <c r="H387" s="99"/>
      <c r="I387" s="100"/>
      <c r="J387" s="98"/>
      <c r="K387" s="99"/>
    </row>
    <row r="388" spans="1:11" ht="19.5" customHeight="1">
      <c r="A388" s="965"/>
      <c r="B388" s="108"/>
      <c r="C388" s="103"/>
      <c r="D388" s="101"/>
      <c r="E388" s="102"/>
      <c r="F388" s="103"/>
      <c r="G388" s="101"/>
      <c r="H388" s="102"/>
      <c r="I388" s="103"/>
      <c r="J388" s="101"/>
      <c r="K388" s="102"/>
    </row>
    <row r="389" spans="1:11" ht="19.5" customHeight="1">
      <c r="A389" s="965"/>
      <c r="B389" s="108"/>
      <c r="C389" s="103"/>
      <c r="D389" s="101"/>
      <c r="E389" s="102"/>
      <c r="F389" s="103"/>
      <c r="G389" s="101"/>
      <c r="H389" s="102"/>
      <c r="I389" s="103"/>
      <c r="J389" s="101"/>
      <c r="K389" s="102"/>
    </row>
    <row r="390" spans="1:11" ht="19.5" customHeight="1">
      <c r="A390" s="965"/>
      <c r="B390" s="108"/>
      <c r="C390" s="103"/>
      <c r="D390" s="101"/>
      <c r="E390" s="102"/>
      <c r="F390" s="103"/>
      <c r="G390" s="101"/>
      <c r="H390" s="102"/>
      <c r="I390" s="103"/>
      <c r="J390" s="101"/>
      <c r="K390" s="102"/>
    </row>
    <row r="391" spans="1:11" ht="19.5" customHeight="1" thickBot="1">
      <c r="A391" s="965"/>
      <c r="B391" s="109"/>
      <c r="C391" s="104"/>
      <c r="D391" s="105"/>
      <c r="E391" s="106"/>
      <c r="F391" s="103"/>
      <c r="G391" s="101"/>
      <c r="H391" s="102"/>
      <c r="I391" s="103"/>
      <c r="J391" s="101"/>
      <c r="K391" s="102"/>
    </row>
    <row r="392" spans="1:11" ht="19.5" customHeight="1" thickBot="1">
      <c r="A392" s="966"/>
      <c r="B392" s="84" t="s">
        <v>201</v>
      </c>
      <c r="C392" s="112">
        <f>SUM(C387:C391)</f>
        <v>0</v>
      </c>
      <c r="D392" s="113"/>
      <c r="E392" s="122">
        <f>SUM(E387:E391)</f>
        <v>0</v>
      </c>
      <c r="F392" s="112">
        <f>SUM(F387:F391)</f>
        <v>0</v>
      </c>
      <c r="G392" s="113"/>
      <c r="H392" s="122">
        <f>SUM(H387:H391)</f>
        <v>0</v>
      </c>
      <c r="I392" s="112">
        <f>SUM(I387:I391)</f>
        <v>0</v>
      </c>
      <c r="J392" s="113"/>
      <c r="K392" s="122">
        <f>SUM(K387:K391)</f>
        <v>0</v>
      </c>
    </row>
    <row r="393" spans="1:11" ht="19.5" customHeight="1">
      <c r="A393" s="30"/>
      <c r="B393" s="31"/>
      <c r="C393" s="32"/>
      <c r="D393" s="32"/>
      <c r="E393" s="32"/>
      <c r="F393" s="32"/>
      <c r="G393" s="32"/>
      <c r="H393" s="32"/>
      <c r="I393" s="32"/>
      <c r="J393" s="32"/>
      <c r="K393" s="33"/>
    </row>
    <row r="394" spans="1:11" ht="19.5" customHeight="1" hidden="1">
      <c r="A394" s="964" t="s">
        <v>242</v>
      </c>
      <c r="B394" s="107"/>
      <c r="C394" s="100"/>
      <c r="D394" s="98"/>
      <c r="E394" s="99"/>
      <c r="F394" s="100"/>
      <c r="G394" s="98"/>
      <c r="H394" s="99"/>
      <c r="I394" s="100"/>
      <c r="J394" s="98"/>
      <c r="K394" s="99"/>
    </row>
    <row r="395" spans="1:11" ht="19.5" customHeight="1" hidden="1">
      <c r="A395" s="965"/>
      <c r="B395" s="111"/>
      <c r="C395" s="103"/>
      <c r="D395" s="101"/>
      <c r="E395" s="102"/>
      <c r="F395" s="103"/>
      <c r="G395" s="101"/>
      <c r="H395" s="102"/>
      <c r="I395" s="103"/>
      <c r="J395" s="101"/>
      <c r="K395" s="102"/>
    </row>
    <row r="396" spans="1:11" ht="19.5" customHeight="1" hidden="1">
      <c r="A396" s="965"/>
      <c r="B396" s="108"/>
      <c r="C396" s="103"/>
      <c r="D396" s="101"/>
      <c r="E396" s="102"/>
      <c r="F396" s="103"/>
      <c r="G396" s="101"/>
      <c r="H396" s="102"/>
      <c r="I396" s="103"/>
      <c r="J396" s="101"/>
      <c r="K396" s="102"/>
    </row>
    <row r="397" spans="1:11" ht="19.5" customHeight="1" hidden="1">
      <c r="A397" s="965"/>
      <c r="B397" s="108"/>
      <c r="C397" s="103"/>
      <c r="D397" s="101"/>
      <c r="E397" s="102"/>
      <c r="F397" s="103"/>
      <c r="G397" s="101"/>
      <c r="H397" s="102"/>
      <c r="I397" s="103"/>
      <c r="J397" s="101"/>
      <c r="K397" s="102"/>
    </row>
    <row r="398" spans="1:11" ht="19.5" customHeight="1" hidden="1">
      <c r="A398" s="965"/>
      <c r="B398" s="109"/>
      <c r="C398" s="104"/>
      <c r="D398" s="105"/>
      <c r="E398" s="106"/>
      <c r="F398" s="103"/>
      <c r="G398" s="101"/>
      <c r="H398" s="102"/>
      <c r="I398" s="103"/>
      <c r="J398" s="101"/>
      <c r="K398" s="102"/>
    </row>
    <row r="399" spans="1:11" ht="19.5" customHeight="1" hidden="1">
      <c r="A399" s="966"/>
      <c r="B399" s="84" t="s">
        <v>201</v>
      </c>
      <c r="C399" s="112">
        <f>SUM(C394:C398)</f>
        <v>0</v>
      </c>
      <c r="D399" s="113"/>
      <c r="E399" s="122">
        <f>SUM(E394:E398)</f>
        <v>0</v>
      </c>
      <c r="F399" s="112">
        <f>SUM(F394:F398)</f>
        <v>0</v>
      </c>
      <c r="G399" s="113"/>
      <c r="H399" s="122">
        <f>SUM(H394:H398)</f>
        <v>0</v>
      </c>
      <c r="I399" s="112">
        <f>SUM(I394:I398)</f>
        <v>0</v>
      </c>
      <c r="J399" s="113"/>
      <c r="K399" s="122">
        <f>SUM(K394:K398)</f>
        <v>0</v>
      </c>
    </row>
    <row r="400" spans="1:11" ht="19.5" customHeight="1" hidden="1">
      <c r="A400" s="30"/>
      <c r="B400" s="31"/>
      <c r="C400" s="32"/>
      <c r="D400" s="32"/>
      <c r="E400" s="32"/>
      <c r="F400" s="32"/>
      <c r="G400" s="32"/>
      <c r="H400" s="32"/>
      <c r="I400" s="32"/>
      <c r="J400" s="32"/>
      <c r="K400" s="33"/>
    </row>
    <row r="401" spans="1:11" ht="19.5" customHeight="1" hidden="1">
      <c r="A401" s="964" t="s">
        <v>243</v>
      </c>
      <c r="B401" s="107"/>
      <c r="C401" s="100"/>
      <c r="D401" s="98"/>
      <c r="E401" s="99"/>
      <c r="F401" s="100"/>
      <c r="G401" s="98"/>
      <c r="H401" s="99"/>
      <c r="I401" s="100"/>
      <c r="J401" s="98"/>
      <c r="K401" s="99"/>
    </row>
    <row r="402" spans="1:11" ht="19.5" customHeight="1" hidden="1">
      <c r="A402" s="965"/>
      <c r="B402" s="111"/>
      <c r="C402" s="103"/>
      <c r="D402" s="101"/>
      <c r="E402" s="102"/>
      <c r="F402" s="103"/>
      <c r="G402" s="101"/>
      <c r="H402" s="102"/>
      <c r="I402" s="103"/>
      <c r="J402" s="101"/>
      <c r="K402" s="102"/>
    </row>
    <row r="403" spans="1:11" ht="19.5" customHeight="1" hidden="1">
      <c r="A403" s="965"/>
      <c r="B403" s="108"/>
      <c r="C403" s="103"/>
      <c r="D403" s="101"/>
      <c r="E403" s="102"/>
      <c r="F403" s="103"/>
      <c r="G403" s="101"/>
      <c r="H403" s="102"/>
      <c r="I403" s="103"/>
      <c r="J403" s="101"/>
      <c r="K403" s="102"/>
    </row>
    <row r="404" spans="1:11" ht="19.5" customHeight="1" hidden="1">
      <c r="A404" s="965"/>
      <c r="B404" s="108"/>
      <c r="C404" s="103"/>
      <c r="D404" s="101"/>
      <c r="E404" s="102"/>
      <c r="F404" s="103"/>
      <c r="G404" s="101"/>
      <c r="H404" s="102"/>
      <c r="I404" s="103"/>
      <c r="J404" s="101"/>
      <c r="K404" s="102"/>
    </row>
    <row r="405" spans="1:11" ht="19.5" customHeight="1" hidden="1">
      <c r="A405" s="965"/>
      <c r="B405" s="109"/>
      <c r="C405" s="104"/>
      <c r="D405" s="105"/>
      <c r="E405" s="106"/>
      <c r="F405" s="103"/>
      <c r="G405" s="101"/>
      <c r="H405" s="102"/>
      <c r="I405" s="103"/>
      <c r="J405" s="101"/>
      <c r="K405" s="102"/>
    </row>
    <row r="406" spans="1:11" ht="19.5" customHeight="1" hidden="1">
      <c r="A406" s="966"/>
      <c r="B406" s="84" t="s">
        <v>201</v>
      </c>
      <c r="C406" s="112">
        <f>SUM(C401:C405)</f>
        <v>0</v>
      </c>
      <c r="D406" s="113"/>
      <c r="E406" s="122">
        <f>SUM(E401:E405)</f>
        <v>0</v>
      </c>
      <c r="F406" s="112">
        <f>SUM(F401:F405)</f>
        <v>0</v>
      </c>
      <c r="G406" s="113"/>
      <c r="H406" s="122">
        <f>SUM(H401:H405)</f>
        <v>0</v>
      </c>
      <c r="I406" s="112">
        <f>SUM(I401:I405)</f>
        <v>0</v>
      </c>
      <c r="J406" s="113"/>
      <c r="K406" s="122">
        <f>SUM(K401:K405)</f>
        <v>0</v>
      </c>
    </row>
    <row r="407" spans="1:11" ht="19.5" customHeight="1" hidden="1">
      <c r="A407" s="30"/>
      <c r="B407" s="31"/>
      <c r="C407" s="32"/>
      <c r="D407" s="32"/>
      <c r="E407" s="32"/>
      <c r="F407" s="32"/>
      <c r="G407" s="32"/>
      <c r="H407" s="32"/>
      <c r="I407" s="32"/>
      <c r="J407" s="32"/>
      <c r="K407" s="33"/>
    </row>
    <row r="408" spans="1:11" ht="19.5" customHeight="1" hidden="1">
      <c r="A408" s="964" t="s">
        <v>244</v>
      </c>
      <c r="B408" s="107"/>
      <c r="C408" s="100"/>
      <c r="D408" s="98"/>
      <c r="E408" s="99"/>
      <c r="F408" s="100"/>
      <c r="G408" s="98"/>
      <c r="H408" s="99"/>
      <c r="I408" s="100"/>
      <c r="J408" s="98"/>
      <c r="K408" s="99"/>
    </row>
    <row r="409" spans="1:11" ht="19.5" customHeight="1" hidden="1">
      <c r="A409" s="965"/>
      <c r="B409" s="111"/>
      <c r="C409" s="103"/>
      <c r="D409" s="101"/>
      <c r="E409" s="102"/>
      <c r="F409" s="103"/>
      <c r="G409" s="101"/>
      <c r="H409" s="102"/>
      <c r="I409" s="103"/>
      <c r="J409" s="101"/>
      <c r="K409" s="102"/>
    </row>
    <row r="410" spans="1:11" ht="19.5" customHeight="1" hidden="1">
      <c r="A410" s="965"/>
      <c r="B410" s="108"/>
      <c r="C410" s="103"/>
      <c r="D410" s="101"/>
      <c r="E410" s="102"/>
      <c r="F410" s="103"/>
      <c r="G410" s="101"/>
      <c r="H410" s="102"/>
      <c r="I410" s="103"/>
      <c r="J410" s="101"/>
      <c r="K410" s="102"/>
    </row>
    <row r="411" spans="1:11" ht="19.5" customHeight="1" hidden="1">
      <c r="A411" s="965"/>
      <c r="B411" s="108"/>
      <c r="C411" s="103"/>
      <c r="D411" s="101"/>
      <c r="E411" s="102"/>
      <c r="F411" s="103"/>
      <c r="G411" s="101"/>
      <c r="H411" s="102"/>
      <c r="I411" s="103"/>
      <c r="J411" s="101"/>
      <c r="K411" s="102"/>
    </row>
    <row r="412" spans="1:11" ht="19.5" customHeight="1" hidden="1">
      <c r="A412" s="965"/>
      <c r="B412" s="109"/>
      <c r="C412" s="104"/>
      <c r="D412" s="105"/>
      <c r="E412" s="106"/>
      <c r="F412" s="103"/>
      <c r="G412" s="101"/>
      <c r="H412" s="102"/>
      <c r="I412" s="103"/>
      <c r="J412" s="101"/>
      <c r="K412" s="102"/>
    </row>
    <row r="413" spans="1:11" ht="19.5" customHeight="1" hidden="1">
      <c r="A413" s="966"/>
      <c r="B413" s="84" t="s">
        <v>201</v>
      </c>
      <c r="C413" s="112">
        <f>SUM(C408:C412)</f>
        <v>0</v>
      </c>
      <c r="D413" s="113"/>
      <c r="E413" s="122">
        <f>SUM(E408:E412)</f>
        <v>0</v>
      </c>
      <c r="F413" s="112">
        <f>SUM(F408:F412)</f>
        <v>0</v>
      </c>
      <c r="G413" s="113"/>
      <c r="H413" s="122">
        <f>SUM(H408:H412)</f>
        <v>0</v>
      </c>
      <c r="I413" s="112">
        <f>SUM(I408:I412)</f>
        <v>0</v>
      </c>
      <c r="J413" s="113"/>
      <c r="K413" s="122">
        <f>SUM(K408:K412)</f>
        <v>0</v>
      </c>
    </row>
    <row r="414" spans="1:11" ht="19.5" customHeight="1" hidden="1">
      <c r="A414" s="30"/>
      <c r="B414" s="31"/>
      <c r="C414" s="32"/>
      <c r="D414" s="32"/>
      <c r="E414" s="32"/>
      <c r="F414" s="32"/>
      <c r="G414" s="32"/>
      <c r="H414" s="32"/>
      <c r="I414" s="32"/>
      <c r="J414" s="32"/>
      <c r="K414" s="33"/>
    </row>
    <row r="415" spans="1:11" ht="19.5" customHeight="1" hidden="1">
      <c r="A415" s="964" t="s">
        <v>245</v>
      </c>
      <c r="B415" s="107"/>
      <c r="C415" s="100"/>
      <c r="D415" s="98"/>
      <c r="E415" s="99"/>
      <c r="F415" s="100"/>
      <c r="G415" s="98"/>
      <c r="H415" s="99"/>
      <c r="I415" s="100"/>
      <c r="J415" s="98"/>
      <c r="K415" s="99"/>
    </row>
    <row r="416" spans="1:11" ht="19.5" customHeight="1" hidden="1">
      <c r="A416" s="965"/>
      <c r="B416" s="111"/>
      <c r="C416" s="103"/>
      <c r="D416" s="101"/>
      <c r="E416" s="102"/>
      <c r="F416" s="103"/>
      <c r="G416" s="101"/>
      <c r="H416" s="102"/>
      <c r="I416" s="103"/>
      <c r="J416" s="101"/>
      <c r="K416" s="102"/>
    </row>
    <row r="417" spans="1:11" ht="19.5" customHeight="1" hidden="1">
      <c r="A417" s="965"/>
      <c r="B417" s="111"/>
      <c r="C417" s="103"/>
      <c r="D417" s="101"/>
      <c r="E417" s="102"/>
      <c r="F417" s="103"/>
      <c r="G417" s="101"/>
      <c r="H417" s="102"/>
      <c r="I417" s="103"/>
      <c r="J417" s="101"/>
      <c r="K417" s="102"/>
    </row>
    <row r="418" spans="1:11" ht="19.5" customHeight="1" hidden="1">
      <c r="A418" s="965"/>
      <c r="B418" s="108"/>
      <c r="C418" s="103"/>
      <c r="D418" s="101"/>
      <c r="E418" s="102"/>
      <c r="F418" s="103"/>
      <c r="G418" s="101"/>
      <c r="H418" s="102"/>
      <c r="I418" s="103"/>
      <c r="J418" s="101"/>
      <c r="K418" s="102"/>
    </row>
    <row r="419" spans="1:11" ht="19.5" customHeight="1" hidden="1">
      <c r="A419" s="965"/>
      <c r="B419" s="108"/>
      <c r="C419" s="103"/>
      <c r="D419" s="101"/>
      <c r="E419" s="102"/>
      <c r="F419" s="103"/>
      <c r="G419" s="101"/>
      <c r="H419" s="102"/>
      <c r="I419" s="103"/>
      <c r="J419" s="101"/>
      <c r="K419" s="102"/>
    </row>
    <row r="420" spans="1:11" ht="19.5" customHeight="1" hidden="1">
      <c r="A420" s="965"/>
      <c r="B420" s="109"/>
      <c r="C420" s="104"/>
      <c r="D420" s="105"/>
      <c r="E420" s="106"/>
      <c r="F420" s="103"/>
      <c r="G420" s="101"/>
      <c r="H420" s="102"/>
      <c r="I420" s="103"/>
      <c r="J420" s="101"/>
      <c r="K420" s="102"/>
    </row>
    <row r="421" spans="1:11" ht="19.5" customHeight="1" hidden="1">
      <c r="A421" s="966"/>
      <c r="B421" s="84" t="s">
        <v>201</v>
      </c>
      <c r="C421" s="112">
        <f>SUM(C415:C420)</f>
        <v>0</v>
      </c>
      <c r="D421" s="113"/>
      <c r="E421" s="122">
        <f>SUM(E415:E420)</f>
        <v>0</v>
      </c>
      <c r="F421" s="112">
        <f>SUM(F415:F420)</f>
        <v>0</v>
      </c>
      <c r="G421" s="113"/>
      <c r="H421" s="122">
        <f>SUM(H415:H420)</f>
        <v>0</v>
      </c>
      <c r="I421" s="112">
        <f>SUM(I415:I420)</f>
        <v>0</v>
      </c>
      <c r="J421" s="113"/>
      <c r="K421" s="122">
        <f>SUM(K415:K420)</f>
        <v>0</v>
      </c>
    </row>
    <row r="422" spans="1:11" ht="0.75" customHeight="1" thickBot="1">
      <c r="A422" s="30"/>
      <c r="B422" s="31"/>
      <c r="C422" s="32"/>
      <c r="D422" s="32"/>
      <c r="E422" s="32"/>
      <c r="F422" s="32"/>
      <c r="G422" s="32"/>
      <c r="H422" s="32"/>
      <c r="I422" s="32"/>
      <c r="J422" s="32"/>
      <c r="K422" s="33"/>
    </row>
    <row r="423" spans="1:11" ht="19.5" customHeight="1" hidden="1">
      <c r="A423" s="964" t="s">
        <v>246</v>
      </c>
      <c r="B423" s="107"/>
      <c r="C423" s="100"/>
      <c r="D423" s="98"/>
      <c r="E423" s="99"/>
      <c r="F423" s="100"/>
      <c r="G423" s="98"/>
      <c r="H423" s="99"/>
      <c r="I423" s="100"/>
      <c r="J423" s="98"/>
      <c r="K423" s="99"/>
    </row>
    <row r="424" spans="1:11" ht="19.5" customHeight="1" hidden="1">
      <c r="A424" s="965"/>
      <c r="B424" s="111"/>
      <c r="C424" s="103"/>
      <c r="D424" s="101"/>
      <c r="E424" s="102"/>
      <c r="F424" s="103"/>
      <c r="G424" s="101"/>
      <c r="H424" s="102"/>
      <c r="I424" s="103"/>
      <c r="J424" s="101"/>
      <c r="K424" s="102"/>
    </row>
    <row r="425" spans="1:11" ht="19.5" customHeight="1" hidden="1">
      <c r="A425" s="965"/>
      <c r="B425" s="111"/>
      <c r="C425" s="103"/>
      <c r="D425" s="101"/>
      <c r="E425" s="102"/>
      <c r="F425" s="103"/>
      <c r="G425" s="101"/>
      <c r="H425" s="102"/>
      <c r="I425" s="103"/>
      <c r="J425" s="101"/>
      <c r="K425" s="102"/>
    </row>
    <row r="426" spans="1:11" ht="19.5" customHeight="1" hidden="1">
      <c r="A426" s="965"/>
      <c r="B426" s="108"/>
      <c r="C426" s="103"/>
      <c r="D426" s="101"/>
      <c r="E426" s="102"/>
      <c r="F426" s="103"/>
      <c r="G426" s="101"/>
      <c r="H426" s="102"/>
      <c r="I426" s="103"/>
      <c r="J426" s="101"/>
      <c r="K426" s="102"/>
    </row>
    <row r="427" spans="1:11" ht="19.5" customHeight="1" hidden="1">
      <c r="A427" s="965"/>
      <c r="B427" s="108"/>
      <c r="C427" s="103"/>
      <c r="D427" s="101"/>
      <c r="E427" s="102"/>
      <c r="F427" s="103"/>
      <c r="G427" s="101"/>
      <c r="H427" s="102"/>
      <c r="I427" s="103"/>
      <c r="J427" s="101"/>
      <c r="K427" s="102"/>
    </row>
    <row r="428" spans="1:11" ht="19.5" customHeight="1" hidden="1">
      <c r="A428" s="965"/>
      <c r="B428" s="109"/>
      <c r="C428" s="104"/>
      <c r="D428" s="105"/>
      <c r="E428" s="106"/>
      <c r="F428" s="103"/>
      <c r="G428" s="101"/>
      <c r="H428" s="102"/>
      <c r="I428" s="103"/>
      <c r="J428" s="101"/>
      <c r="K428" s="102"/>
    </row>
    <row r="429" spans="1:11" ht="19.5" customHeight="1" hidden="1">
      <c r="A429" s="966"/>
      <c r="B429" s="84" t="s">
        <v>201</v>
      </c>
      <c r="C429" s="112">
        <f>SUM(C423:C428)</f>
        <v>0</v>
      </c>
      <c r="D429" s="113"/>
      <c r="E429" s="122">
        <f>SUM(E423:E428)</f>
        <v>0</v>
      </c>
      <c r="F429" s="112">
        <f>SUM(F423:F428)</f>
        <v>0</v>
      </c>
      <c r="G429" s="113"/>
      <c r="H429" s="122">
        <f>SUM(H423:H428)</f>
        <v>0</v>
      </c>
      <c r="I429" s="112">
        <f>SUM(I423:I428)</f>
        <v>0</v>
      </c>
      <c r="J429" s="113"/>
      <c r="K429" s="122">
        <f>SUM(K423:K428)</f>
        <v>0</v>
      </c>
    </row>
    <row r="430" spans="1:11" ht="19.5" customHeight="1" thickBot="1">
      <c r="A430" s="980" t="s">
        <v>84</v>
      </c>
      <c r="B430" s="981"/>
      <c r="C430" s="116">
        <f>C392+C399+C406+C413+C421+C429</f>
        <v>0</v>
      </c>
      <c r="D430" s="117"/>
      <c r="E430" s="118">
        <f>E392+E399+E406+E413+E421+E429</f>
        <v>0</v>
      </c>
      <c r="F430" s="116">
        <f>F392+F399+F406+F413+F421+F429</f>
        <v>0</v>
      </c>
      <c r="G430" s="117"/>
      <c r="H430" s="118">
        <f>H392+H399+H406+H413+H421+H429</f>
        <v>0</v>
      </c>
      <c r="I430" s="116">
        <f>I392+I399+I406+I413+I421+I429</f>
        <v>0</v>
      </c>
      <c r="J430" s="117"/>
      <c r="K430" s="119">
        <f>K392+K399+K406+K413+K421+K429</f>
        <v>0</v>
      </c>
    </row>
    <row r="431" spans="1:11" ht="15" customHeight="1" thickBot="1">
      <c r="A431" s="30"/>
      <c r="B431" s="31"/>
      <c r="C431" s="32"/>
      <c r="D431" s="32"/>
      <c r="E431" s="32"/>
      <c r="F431" s="32"/>
      <c r="G431" s="32"/>
      <c r="H431" s="32"/>
      <c r="I431" s="32"/>
      <c r="J431" s="32"/>
      <c r="K431" s="33"/>
    </row>
    <row r="432" spans="1:11" ht="19.5" customHeight="1" hidden="1">
      <c r="A432" s="982" t="s">
        <v>193</v>
      </c>
      <c r="B432" s="983"/>
      <c r="C432" s="984"/>
      <c r="D432" s="984"/>
      <c r="E432" s="984"/>
      <c r="F432" s="984"/>
      <c r="G432" s="984"/>
      <c r="H432" s="984"/>
      <c r="I432" s="984"/>
      <c r="J432" s="984"/>
      <c r="K432" s="985"/>
    </row>
    <row r="433" spans="1:11" ht="19.5" customHeight="1" hidden="1">
      <c r="A433" s="964" t="s">
        <v>247</v>
      </c>
      <c r="B433" s="107"/>
      <c r="C433" s="100"/>
      <c r="D433" s="98"/>
      <c r="E433" s="99"/>
      <c r="F433" s="100"/>
      <c r="G433" s="98"/>
      <c r="H433" s="99"/>
      <c r="I433" s="100"/>
      <c r="J433" s="98"/>
      <c r="K433" s="99"/>
    </row>
    <row r="434" spans="1:11" ht="19.5" customHeight="1" hidden="1">
      <c r="A434" s="965"/>
      <c r="B434" s="111"/>
      <c r="C434" s="103"/>
      <c r="D434" s="101"/>
      <c r="E434" s="102"/>
      <c r="F434" s="103"/>
      <c r="G434" s="101"/>
      <c r="H434" s="102"/>
      <c r="I434" s="103"/>
      <c r="J434" s="101"/>
      <c r="K434" s="102"/>
    </row>
    <row r="435" spans="1:11" ht="19.5" customHeight="1" hidden="1">
      <c r="A435" s="965"/>
      <c r="B435" s="108"/>
      <c r="C435" s="103"/>
      <c r="D435" s="101"/>
      <c r="E435" s="102"/>
      <c r="F435" s="103"/>
      <c r="G435" s="101"/>
      <c r="H435" s="102"/>
      <c r="I435" s="103"/>
      <c r="J435" s="101"/>
      <c r="K435" s="102"/>
    </row>
    <row r="436" spans="1:11" ht="19.5" customHeight="1" hidden="1">
      <c r="A436" s="965"/>
      <c r="B436" s="108"/>
      <c r="C436" s="103"/>
      <c r="D436" s="101"/>
      <c r="E436" s="102"/>
      <c r="F436" s="103"/>
      <c r="G436" s="101"/>
      <c r="H436" s="102"/>
      <c r="I436" s="103"/>
      <c r="J436" s="101"/>
      <c r="K436" s="102"/>
    </row>
    <row r="437" spans="1:11" ht="19.5" customHeight="1" hidden="1">
      <c r="A437" s="965"/>
      <c r="B437" s="109"/>
      <c r="C437" s="104"/>
      <c r="D437" s="105"/>
      <c r="E437" s="106"/>
      <c r="F437" s="103"/>
      <c r="G437" s="101"/>
      <c r="H437" s="102"/>
      <c r="I437" s="103"/>
      <c r="J437" s="101"/>
      <c r="K437" s="102"/>
    </row>
    <row r="438" spans="1:11" ht="19.5" customHeight="1" hidden="1">
      <c r="A438" s="966"/>
      <c r="B438" s="84" t="s">
        <v>201</v>
      </c>
      <c r="C438" s="112">
        <f>SUM(C433:C437)</f>
        <v>0</v>
      </c>
      <c r="D438" s="113"/>
      <c r="E438" s="122">
        <f>SUM(E433:E437)</f>
        <v>0</v>
      </c>
      <c r="F438" s="112">
        <f>SUM(F433:F437)</f>
        <v>0</v>
      </c>
      <c r="G438" s="113"/>
      <c r="H438" s="122">
        <f>SUM(H433:H437)</f>
        <v>0</v>
      </c>
      <c r="I438" s="112">
        <f>SUM(I433:I437)</f>
        <v>0</v>
      </c>
      <c r="J438" s="113"/>
      <c r="K438" s="122">
        <f>SUM(K433:K437)</f>
        <v>0</v>
      </c>
    </row>
    <row r="439" spans="1:11" ht="19.5" customHeight="1" hidden="1">
      <c r="A439" s="30"/>
      <c r="B439" s="31"/>
      <c r="C439" s="32"/>
      <c r="D439" s="32"/>
      <c r="E439" s="32"/>
      <c r="F439" s="32"/>
      <c r="G439" s="32"/>
      <c r="H439" s="32"/>
      <c r="I439" s="32"/>
      <c r="J439" s="32"/>
      <c r="K439" s="33"/>
    </row>
    <row r="440" spans="1:11" ht="19.5" customHeight="1" hidden="1">
      <c r="A440" s="964" t="s">
        <v>248</v>
      </c>
      <c r="B440" s="107"/>
      <c r="C440" s="100"/>
      <c r="D440" s="98"/>
      <c r="E440" s="99"/>
      <c r="F440" s="100"/>
      <c r="G440" s="98"/>
      <c r="H440" s="99"/>
      <c r="I440" s="100"/>
      <c r="J440" s="98"/>
      <c r="K440" s="99"/>
    </row>
    <row r="441" spans="1:11" ht="19.5" customHeight="1" hidden="1">
      <c r="A441" s="965"/>
      <c r="B441" s="111"/>
      <c r="C441" s="103"/>
      <c r="D441" s="101"/>
      <c r="E441" s="102"/>
      <c r="F441" s="103"/>
      <c r="G441" s="101"/>
      <c r="H441" s="102"/>
      <c r="I441" s="103"/>
      <c r="J441" s="101"/>
      <c r="K441" s="102"/>
    </row>
    <row r="442" spans="1:11" ht="19.5" customHeight="1" hidden="1">
      <c r="A442" s="965"/>
      <c r="B442" s="108"/>
      <c r="C442" s="103"/>
      <c r="D442" s="101"/>
      <c r="E442" s="102"/>
      <c r="F442" s="103"/>
      <c r="G442" s="101"/>
      <c r="H442" s="102"/>
      <c r="I442" s="103"/>
      <c r="J442" s="101"/>
      <c r="K442" s="102"/>
    </row>
    <row r="443" spans="1:11" ht="19.5" customHeight="1" hidden="1">
      <c r="A443" s="965"/>
      <c r="B443" s="108"/>
      <c r="C443" s="103"/>
      <c r="D443" s="101"/>
      <c r="E443" s="102"/>
      <c r="F443" s="103"/>
      <c r="G443" s="101"/>
      <c r="H443" s="102"/>
      <c r="I443" s="103"/>
      <c r="J443" s="101"/>
      <c r="K443" s="102"/>
    </row>
    <row r="444" spans="1:11" ht="19.5" customHeight="1" hidden="1">
      <c r="A444" s="965"/>
      <c r="B444" s="109"/>
      <c r="C444" s="104"/>
      <c r="D444" s="105"/>
      <c r="E444" s="106"/>
      <c r="F444" s="103"/>
      <c r="G444" s="101"/>
      <c r="H444" s="102"/>
      <c r="I444" s="103"/>
      <c r="J444" s="101"/>
      <c r="K444" s="102"/>
    </row>
    <row r="445" spans="1:11" ht="19.5" customHeight="1" hidden="1">
      <c r="A445" s="966"/>
      <c r="B445" s="84" t="s">
        <v>201</v>
      </c>
      <c r="C445" s="112">
        <f>SUM(C440:C444)</f>
        <v>0</v>
      </c>
      <c r="D445" s="113"/>
      <c r="E445" s="122">
        <f>SUM(E440:E444)</f>
        <v>0</v>
      </c>
      <c r="F445" s="112">
        <f>SUM(F440:F444)</f>
        <v>0</v>
      </c>
      <c r="G445" s="113"/>
      <c r="H445" s="122">
        <f>SUM(H440:H444)</f>
        <v>0</v>
      </c>
      <c r="I445" s="112">
        <f>SUM(I440:I444)</f>
        <v>0</v>
      </c>
      <c r="J445" s="113"/>
      <c r="K445" s="122">
        <f>SUM(K440:K444)</f>
        <v>0</v>
      </c>
    </row>
    <row r="446" spans="1:11" ht="19.5" customHeight="1" hidden="1">
      <c r="A446" s="30"/>
      <c r="B446" s="31"/>
      <c r="C446" s="32"/>
      <c r="D446" s="32"/>
      <c r="E446" s="32"/>
      <c r="F446" s="32"/>
      <c r="G446" s="32"/>
      <c r="H446" s="32"/>
      <c r="I446" s="32"/>
      <c r="J446" s="32"/>
      <c r="K446" s="33"/>
    </row>
    <row r="447" spans="1:11" ht="19.5" customHeight="1" hidden="1">
      <c r="A447" s="964" t="s">
        <v>249</v>
      </c>
      <c r="B447" s="107"/>
      <c r="C447" s="100"/>
      <c r="D447" s="98"/>
      <c r="E447" s="99"/>
      <c r="F447" s="100"/>
      <c r="G447" s="98"/>
      <c r="H447" s="99"/>
      <c r="I447" s="100"/>
      <c r="J447" s="98"/>
      <c r="K447" s="99"/>
    </row>
    <row r="448" spans="1:11" ht="19.5" customHeight="1" hidden="1">
      <c r="A448" s="965"/>
      <c r="B448" s="111"/>
      <c r="C448" s="103"/>
      <c r="D448" s="101"/>
      <c r="E448" s="102"/>
      <c r="F448" s="103"/>
      <c r="G448" s="101"/>
      <c r="H448" s="102"/>
      <c r="I448" s="103"/>
      <c r="J448" s="101"/>
      <c r="K448" s="102"/>
    </row>
    <row r="449" spans="1:11" ht="19.5" customHeight="1" hidden="1">
      <c r="A449" s="965"/>
      <c r="B449" s="108"/>
      <c r="C449" s="103"/>
      <c r="D449" s="101"/>
      <c r="E449" s="102"/>
      <c r="F449" s="103"/>
      <c r="G449" s="101"/>
      <c r="H449" s="102"/>
      <c r="I449" s="103"/>
      <c r="J449" s="101"/>
      <c r="K449" s="102"/>
    </row>
    <row r="450" spans="1:11" ht="19.5" customHeight="1" hidden="1">
      <c r="A450" s="965"/>
      <c r="B450" s="108"/>
      <c r="C450" s="103"/>
      <c r="D450" s="101"/>
      <c r="E450" s="102"/>
      <c r="F450" s="103"/>
      <c r="G450" s="101"/>
      <c r="H450" s="102"/>
      <c r="I450" s="103"/>
      <c r="J450" s="101"/>
      <c r="K450" s="102"/>
    </row>
    <row r="451" spans="1:11" ht="19.5" customHeight="1" hidden="1">
      <c r="A451" s="965"/>
      <c r="B451" s="109"/>
      <c r="C451" s="104"/>
      <c r="D451" s="105"/>
      <c r="E451" s="106"/>
      <c r="F451" s="103"/>
      <c r="G451" s="101"/>
      <c r="H451" s="102"/>
      <c r="I451" s="103"/>
      <c r="J451" s="101"/>
      <c r="K451" s="102"/>
    </row>
    <row r="452" spans="1:11" ht="19.5" customHeight="1" hidden="1">
      <c r="A452" s="966"/>
      <c r="B452" s="84" t="s">
        <v>201</v>
      </c>
      <c r="C452" s="112">
        <f>SUM(C447:C451)</f>
        <v>0</v>
      </c>
      <c r="D452" s="113"/>
      <c r="E452" s="122">
        <f>SUM(E447:E451)</f>
        <v>0</v>
      </c>
      <c r="F452" s="112">
        <f>SUM(F447:F451)</f>
        <v>0</v>
      </c>
      <c r="G452" s="113"/>
      <c r="H452" s="122">
        <f>SUM(H447:H451)</f>
        <v>0</v>
      </c>
      <c r="I452" s="112">
        <f>SUM(I447:I451)</f>
        <v>0</v>
      </c>
      <c r="J452" s="113"/>
      <c r="K452" s="122">
        <f>SUM(K447:K451)</f>
        <v>0</v>
      </c>
    </row>
    <row r="453" spans="1:11" ht="19.5" customHeight="1" hidden="1">
      <c r="A453" s="30"/>
      <c r="B453" s="31"/>
      <c r="C453" s="32"/>
      <c r="D453" s="32"/>
      <c r="E453" s="32"/>
      <c r="F453" s="32"/>
      <c r="G453" s="32"/>
      <c r="H453" s="32"/>
      <c r="I453" s="32"/>
      <c r="J453" s="32"/>
      <c r="K453" s="33"/>
    </row>
    <row r="454" spans="1:11" ht="19.5" customHeight="1" hidden="1">
      <c r="A454" s="964" t="s">
        <v>250</v>
      </c>
      <c r="B454" s="57"/>
      <c r="C454" s="100"/>
      <c r="D454" s="98"/>
      <c r="E454" s="99"/>
      <c r="F454" s="100"/>
      <c r="G454" s="98"/>
      <c r="H454" s="99"/>
      <c r="I454" s="100"/>
      <c r="J454" s="98"/>
      <c r="K454" s="99"/>
    </row>
    <row r="455" spans="1:11" ht="19.5" customHeight="1" hidden="1">
      <c r="A455" s="965"/>
      <c r="B455" s="86"/>
      <c r="C455" s="103"/>
      <c r="D455" s="101"/>
      <c r="E455" s="102"/>
      <c r="F455" s="103"/>
      <c r="G455" s="101"/>
      <c r="H455" s="102"/>
      <c r="I455" s="103"/>
      <c r="J455" s="101"/>
      <c r="K455" s="102"/>
    </row>
    <row r="456" spans="1:11" ht="19.5" customHeight="1" hidden="1">
      <c r="A456" s="965"/>
      <c r="B456" s="86"/>
      <c r="C456" s="103"/>
      <c r="D456" s="101"/>
      <c r="E456" s="102"/>
      <c r="F456" s="103"/>
      <c r="G456" s="101"/>
      <c r="H456" s="102"/>
      <c r="I456" s="103"/>
      <c r="J456" s="101"/>
      <c r="K456" s="102"/>
    </row>
    <row r="457" spans="1:11" ht="19.5" customHeight="1" hidden="1">
      <c r="A457" s="965"/>
      <c r="B457" s="86"/>
      <c r="C457" s="103"/>
      <c r="D457" s="101"/>
      <c r="E457" s="102"/>
      <c r="F457" s="103"/>
      <c r="G457" s="101"/>
      <c r="H457" s="102"/>
      <c r="I457" s="103"/>
      <c r="J457" s="101"/>
      <c r="K457" s="102"/>
    </row>
    <row r="458" spans="1:11" ht="19.5" customHeight="1" hidden="1">
      <c r="A458" s="965"/>
      <c r="B458" s="86"/>
      <c r="C458" s="103"/>
      <c r="D458" s="101"/>
      <c r="E458" s="102"/>
      <c r="F458" s="103"/>
      <c r="G458" s="101"/>
      <c r="H458" s="102"/>
      <c r="I458" s="103"/>
      <c r="J458" s="101"/>
      <c r="K458" s="102"/>
    </row>
    <row r="459" spans="1:11" ht="19.5" customHeight="1" hidden="1">
      <c r="A459" s="966"/>
      <c r="B459" s="84" t="s">
        <v>201</v>
      </c>
      <c r="C459" s="112">
        <f>SUM(C454:C458)</f>
        <v>0</v>
      </c>
      <c r="D459" s="113"/>
      <c r="E459" s="122">
        <f>SUM(E454:E458)</f>
        <v>0</v>
      </c>
      <c r="F459" s="112">
        <f>SUM(F454:F458)</f>
        <v>0</v>
      </c>
      <c r="G459" s="113"/>
      <c r="H459" s="122">
        <f>SUM(H454:H458)</f>
        <v>0</v>
      </c>
      <c r="I459" s="112">
        <f>SUM(I454:I458)</f>
        <v>0</v>
      </c>
      <c r="J459" s="113"/>
      <c r="K459" s="122">
        <f>SUM(K454:K458)</f>
        <v>0</v>
      </c>
    </row>
    <row r="460" spans="1:11" ht="1.5" customHeight="1" hidden="1">
      <c r="A460" s="30"/>
      <c r="B460" s="31"/>
      <c r="C460" s="32"/>
      <c r="D460" s="32"/>
      <c r="E460" s="32"/>
      <c r="F460" s="32"/>
      <c r="G460" s="32"/>
      <c r="H460" s="32"/>
      <c r="I460" s="32"/>
      <c r="J460" s="32"/>
      <c r="K460" s="33"/>
    </row>
    <row r="461" spans="1:11" ht="19.5" customHeight="1">
      <c r="A461" s="964" t="s">
        <v>251</v>
      </c>
      <c r="B461" s="231"/>
      <c r="C461" s="103"/>
      <c r="D461" s="101"/>
      <c r="E461" s="102"/>
      <c r="F461" s="103"/>
      <c r="G461" s="101"/>
      <c r="H461" s="102"/>
      <c r="I461" s="103"/>
      <c r="J461" s="101"/>
      <c r="K461" s="102"/>
    </row>
    <row r="462" spans="1:11" ht="19.5" customHeight="1" thickBot="1">
      <c r="A462" s="965"/>
      <c r="B462" s="111"/>
      <c r="C462" s="103"/>
      <c r="D462" s="101"/>
      <c r="E462" s="102"/>
      <c r="F462" s="103"/>
      <c r="G462" s="101"/>
      <c r="H462" s="102"/>
      <c r="I462" s="103"/>
      <c r="J462" s="101"/>
      <c r="K462" s="102"/>
    </row>
    <row r="463" spans="1:11" ht="19.5" customHeight="1" hidden="1">
      <c r="A463" s="965"/>
      <c r="B463" s="108"/>
      <c r="C463" s="103"/>
      <c r="D463" s="101"/>
      <c r="E463" s="102"/>
      <c r="F463" s="103"/>
      <c r="G463" s="101"/>
      <c r="H463" s="102"/>
      <c r="I463" s="103"/>
      <c r="J463" s="101"/>
      <c r="K463" s="102"/>
    </row>
    <row r="464" spans="1:11" ht="19.5" customHeight="1" hidden="1">
      <c r="A464" s="965"/>
      <c r="B464" s="108"/>
      <c r="C464" s="103"/>
      <c r="D464" s="101"/>
      <c r="E464" s="102"/>
      <c r="F464" s="103"/>
      <c r="G464" s="101"/>
      <c r="H464" s="102"/>
      <c r="I464" s="103"/>
      <c r="J464" s="101"/>
      <c r="K464" s="102"/>
    </row>
    <row r="465" spans="1:11" ht="19.5" customHeight="1" hidden="1">
      <c r="A465" s="965"/>
      <c r="B465" s="109"/>
      <c r="C465" s="104"/>
      <c r="D465" s="105"/>
      <c r="E465" s="106"/>
      <c r="F465" s="103"/>
      <c r="G465" s="101"/>
      <c r="H465" s="102"/>
      <c r="I465" s="103"/>
      <c r="J465" s="101"/>
      <c r="K465" s="102"/>
    </row>
    <row r="466" spans="1:11" ht="19.5" customHeight="1" thickBot="1">
      <c r="A466" s="966"/>
      <c r="B466" s="84" t="s">
        <v>201</v>
      </c>
      <c r="C466" s="112">
        <f>SUM(C461:C465)</f>
        <v>0</v>
      </c>
      <c r="D466" s="113"/>
      <c r="E466" s="122">
        <f>SUM(E461:E465)</f>
        <v>0</v>
      </c>
      <c r="F466" s="112">
        <f>SUM(F461:F465)</f>
        <v>0</v>
      </c>
      <c r="G466" s="113"/>
      <c r="H466" s="122">
        <f>SUM(H461:H465)</f>
        <v>0</v>
      </c>
      <c r="I466" s="112">
        <f>SUM(I461:I465)</f>
        <v>0</v>
      </c>
      <c r="J466" s="113"/>
      <c r="K466" s="122">
        <f>SUM(K461:K465)</f>
        <v>0</v>
      </c>
    </row>
    <row r="467" spans="1:11" ht="19.5" customHeight="1" thickBot="1">
      <c r="A467" s="30"/>
      <c r="B467" s="31"/>
      <c r="C467" s="32"/>
      <c r="D467" s="32"/>
      <c r="E467" s="32"/>
      <c r="F467" s="32"/>
      <c r="G467" s="32"/>
      <c r="H467" s="32"/>
      <c r="I467" s="32"/>
      <c r="J467" s="32"/>
      <c r="K467" s="33"/>
    </row>
    <row r="468" spans="1:11" ht="19.5" customHeight="1">
      <c r="A468" s="964" t="s">
        <v>252</v>
      </c>
      <c r="B468" s="58"/>
      <c r="C468" s="103"/>
      <c r="D468" s="101"/>
      <c r="E468" s="102"/>
      <c r="F468" s="103"/>
      <c r="G468" s="101"/>
      <c r="H468" s="102"/>
      <c r="I468" s="103"/>
      <c r="J468" s="101"/>
      <c r="K468" s="102"/>
    </row>
    <row r="469" spans="1:11" ht="19.5" customHeight="1">
      <c r="A469" s="965"/>
      <c r="B469" s="109"/>
      <c r="C469" s="104"/>
      <c r="D469" s="105"/>
      <c r="E469" s="106"/>
      <c r="F469" s="103"/>
      <c r="G469" s="105"/>
      <c r="H469" s="102"/>
      <c r="I469" s="103"/>
      <c r="J469" s="105"/>
      <c r="K469" s="102"/>
    </row>
    <row r="470" spans="1:11" ht="19.5" customHeight="1" thickBot="1">
      <c r="A470" s="965"/>
      <c r="B470" s="108"/>
      <c r="C470" s="103"/>
      <c r="D470" s="101"/>
      <c r="E470" s="102"/>
      <c r="F470" s="103"/>
      <c r="G470" s="101"/>
      <c r="H470" s="102"/>
      <c r="I470" s="103"/>
      <c r="J470" s="101"/>
      <c r="K470" s="102"/>
    </row>
    <row r="471" spans="1:11" ht="19.5" customHeight="1" hidden="1">
      <c r="A471" s="965"/>
      <c r="B471" s="108"/>
      <c r="C471" s="103"/>
      <c r="D471" s="101"/>
      <c r="E471" s="102"/>
      <c r="F471" s="103"/>
      <c r="G471" s="101"/>
      <c r="H471" s="102"/>
      <c r="I471" s="103"/>
      <c r="J471" s="101"/>
      <c r="K471" s="102"/>
    </row>
    <row r="472" spans="1:11" ht="19.5" customHeight="1" hidden="1">
      <c r="A472" s="965"/>
      <c r="B472" s="109"/>
      <c r="C472" s="104"/>
      <c r="D472" s="105"/>
      <c r="E472" s="106"/>
      <c r="F472" s="103"/>
      <c r="G472" s="101"/>
      <c r="H472" s="102"/>
      <c r="I472" s="103"/>
      <c r="J472" s="101"/>
      <c r="K472" s="102"/>
    </row>
    <row r="473" spans="1:11" ht="19.5" customHeight="1" thickBot="1">
      <c r="A473" s="966"/>
      <c r="B473" s="84" t="s">
        <v>201</v>
      </c>
      <c r="C473" s="112">
        <f>SUM(C468:C472)</f>
        <v>0</v>
      </c>
      <c r="D473" s="113"/>
      <c r="E473" s="122">
        <f>SUM(E468:E472)</f>
        <v>0</v>
      </c>
      <c r="F473" s="112">
        <f>SUM(F468:F472)</f>
        <v>0</v>
      </c>
      <c r="G473" s="113"/>
      <c r="H473" s="122">
        <f>SUM(H468:H472)</f>
        <v>0</v>
      </c>
      <c r="I473" s="112">
        <f>SUM(I468:I472)</f>
        <v>0</v>
      </c>
      <c r="J473" s="113"/>
      <c r="K473" s="122">
        <f>SUM(K468:K472)</f>
        <v>0</v>
      </c>
    </row>
    <row r="474" spans="1:11" ht="19.5" customHeight="1" thickBot="1">
      <c r="A474" s="980" t="s">
        <v>85</v>
      </c>
      <c r="B474" s="981"/>
      <c r="C474" s="116">
        <f>C438+C445+C452+C459+C466+C473</f>
        <v>0</v>
      </c>
      <c r="D474" s="117"/>
      <c r="E474" s="119">
        <f>E438+E445+E452+E459+E466+E473</f>
        <v>0</v>
      </c>
      <c r="F474" s="116">
        <f>F438+F445+F452+F459+F466+F473</f>
        <v>0</v>
      </c>
      <c r="G474" s="117"/>
      <c r="H474" s="119">
        <f>H438+H445+H452+H459+H466+H473</f>
        <v>0</v>
      </c>
      <c r="I474" s="116">
        <f>I438+I445+I452+I459+I466+I473</f>
        <v>0</v>
      </c>
      <c r="J474" s="117"/>
      <c r="K474" s="119">
        <f>K438+K445+K452+K459+K466+K473</f>
        <v>0</v>
      </c>
    </row>
    <row r="475" spans="1:11" ht="19.5" customHeight="1" thickBot="1">
      <c r="A475" s="30"/>
      <c r="B475" s="31"/>
      <c r="C475" s="32"/>
      <c r="D475" s="32"/>
      <c r="E475" s="32"/>
      <c r="F475" s="32"/>
      <c r="G475" s="32"/>
      <c r="H475" s="32"/>
      <c r="I475" s="32"/>
      <c r="J475" s="32"/>
      <c r="K475" s="33"/>
    </row>
    <row r="476" spans="1:11" ht="19.5" customHeight="1" thickBot="1">
      <c r="A476" s="982" t="s">
        <v>194</v>
      </c>
      <c r="B476" s="983"/>
      <c r="C476" s="984"/>
      <c r="D476" s="984"/>
      <c r="E476" s="984"/>
      <c r="F476" s="984"/>
      <c r="G476" s="984"/>
      <c r="H476" s="984"/>
      <c r="I476" s="984"/>
      <c r="J476" s="984"/>
      <c r="K476" s="985"/>
    </row>
    <row r="477" spans="1:11" ht="19.5" customHeight="1" hidden="1">
      <c r="A477" s="964" t="s">
        <v>253</v>
      </c>
      <c r="B477" s="107"/>
      <c r="C477" s="100"/>
      <c r="D477" s="98"/>
      <c r="E477" s="99"/>
      <c r="F477" s="100"/>
      <c r="G477" s="98"/>
      <c r="H477" s="99"/>
      <c r="I477" s="100"/>
      <c r="J477" s="98"/>
      <c r="K477" s="99"/>
    </row>
    <row r="478" spans="1:11" ht="19.5" customHeight="1" hidden="1">
      <c r="A478" s="965"/>
      <c r="B478" s="111"/>
      <c r="C478" s="128"/>
      <c r="D478" s="129"/>
      <c r="E478" s="130"/>
      <c r="F478" s="128"/>
      <c r="G478" s="129"/>
      <c r="H478" s="130"/>
      <c r="I478" s="128"/>
      <c r="J478" s="129"/>
      <c r="K478" s="130"/>
    </row>
    <row r="479" spans="1:11" ht="19.5" customHeight="1" hidden="1">
      <c r="A479" s="965"/>
      <c r="B479" s="111"/>
      <c r="C479" s="103"/>
      <c r="D479" s="101"/>
      <c r="E479" s="102"/>
      <c r="F479" s="103"/>
      <c r="G479" s="101"/>
      <c r="H479" s="102"/>
      <c r="I479" s="103"/>
      <c r="J479" s="101"/>
      <c r="K479" s="102"/>
    </row>
    <row r="480" spans="1:11" ht="19.5" customHeight="1" hidden="1">
      <c r="A480" s="965"/>
      <c r="B480" s="109"/>
      <c r="C480" s="104"/>
      <c r="D480" s="105"/>
      <c r="E480" s="106"/>
      <c r="F480" s="103"/>
      <c r="G480" s="101"/>
      <c r="H480" s="102"/>
      <c r="I480" s="103"/>
      <c r="J480" s="101"/>
      <c r="K480" s="102"/>
    </row>
    <row r="481" spans="1:11" ht="19.5" customHeight="1" hidden="1">
      <c r="A481" s="966"/>
      <c r="B481" s="84" t="s">
        <v>201</v>
      </c>
      <c r="C481" s="112">
        <f>SUM(C477:C480)</f>
        <v>0</v>
      </c>
      <c r="D481" s="113"/>
      <c r="E481" s="122">
        <f>SUM(E477:E480)</f>
        <v>0</v>
      </c>
      <c r="F481" s="112">
        <f>SUM(F477:F480)</f>
        <v>0</v>
      </c>
      <c r="G481" s="113"/>
      <c r="H481" s="122">
        <f>SUM(H477:H480)</f>
        <v>0</v>
      </c>
      <c r="I481" s="112">
        <f>SUM(I477:I480)</f>
        <v>0</v>
      </c>
      <c r="J481" s="113"/>
      <c r="K481" s="122">
        <f>SUM(K477:K480)</f>
        <v>0</v>
      </c>
    </row>
    <row r="482" spans="1:11" ht="19.5" customHeight="1" hidden="1">
      <c r="A482" s="30"/>
      <c r="B482" s="31"/>
      <c r="C482" s="32"/>
      <c r="D482" s="32"/>
      <c r="E482" s="32"/>
      <c r="F482" s="32"/>
      <c r="G482" s="32"/>
      <c r="H482" s="32"/>
      <c r="I482" s="32"/>
      <c r="J482" s="32"/>
      <c r="K482" s="33"/>
    </row>
    <row r="483" spans="1:11" ht="19.5" customHeight="1" hidden="1">
      <c r="A483" s="964" t="s">
        <v>254</v>
      </c>
      <c r="B483" s="107"/>
      <c r="C483" s="100"/>
      <c r="D483" s="98"/>
      <c r="E483" s="99"/>
      <c r="F483" s="100"/>
      <c r="G483" s="98"/>
      <c r="H483" s="99"/>
      <c r="I483" s="100"/>
      <c r="J483" s="98"/>
      <c r="K483" s="99"/>
    </row>
    <row r="484" spans="1:11" ht="19.5" customHeight="1" hidden="1">
      <c r="A484" s="965"/>
      <c r="B484" s="111"/>
      <c r="C484" s="128"/>
      <c r="D484" s="129"/>
      <c r="E484" s="130"/>
      <c r="F484" s="128"/>
      <c r="G484" s="129"/>
      <c r="H484" s="130"/>
      <c r="I484" s="128"/>
      <c r="J484" s="129"/>
      <c r="K484" s="130"/>
    </row>
    <row r="485" spans="1:11" ht="19.5" customHeight="1" hidden="1">
      <c r="A485" s="965"/>
      <c r="B485" s="111"/>
      <c r="C485" s="103"/>
      <c r="D485" s="101"/>
      <c r="E485" s="102"/>
      <c r="F485" s="103"/>
      <c r="G485" s="101"/>
      <c r="H485" s="102"/>
      <c r="I485" s="103"/>
      <c r="J485" s="101"/>
      <c r="K485" s="102"/>
    </row>
    <row r="486" spans="1:11" ht="19.5" customHeight="1" hidden="1">
      <c r="A486" s="965"/>
      <c r="B486" s="109"/>
      <c r="C486" s="104"/>
      <c r="D486" s="105"/>
      <c r="E486" s="106"/>
      <c r="F486" s="103"/>
      <c r="G486" s="101"/>
      <c r="H486" s="102"/>
      <c r="I486" s="103"/>
      <c r="J486" s="101"/>
      <c r="K486" s="102"/>
    </row>
    <row r="487" spans="1:11" ht="19.5" customHeight="1" hidden="1">
      <c r="A487" s="966"/>
      <c r="B487" s="84" t="s">
        <v>201</v>
      </c>
      <c r="C487" s="112">
        <f>SUM(C483:C486)</f>
        <v>0</v>
      </c>
      <c r="D487" s="113"/>
      <c r="E487" s="122">
        <f>SUM(E483:E486)</f>
        <v>0</v>
      </c>
      <c r="F487" s="112">
        <f>SUM(F483:F486)</f>
        <v>0</v>
      </c>
      <c r="G487" s="113"/>
      <c r="H487" s="122">
        <f>SUM(H483:H486)</f>
        <v>0</v>
      </c>
      <c r="I487" s="112">
        <f>SUM(I483:I486)</f>
        <v>0</v>
      </c>
      <c r="J487" s="113"/>
      <c r="K487" s="122">
        <f>SUM(K483:K486)</f>
        <v>0</v>
      </c>
    </row>
    <row r="488" spans="1:11" ht="19.5" customHeight="1" hidden="1">
      <c r="A488" s="30"/>
      <c r="B488" s="31"/>
      <c r="C488" s="32"/>
      <c r="D488" s="32"/>
      <c r="E488" s="32"/>
      <c r="F488" s="32"/>
      <c r="G488" s="32"/>
      <c r="H488" s="32"/>
      <c r="I488" s="32"/>
      <c r="J488" s="32"/>
      <c r="K488" s="33"/>
    </row>
    <row r="489" spans="1:11" ht="15" customHeight="1" hidden="1">
      <c r="A489" s="964" t="s">
        <v>255</v>
      </c>
      <c r="B489" s="107"/>
      <c r="C489" s="100"/>
      <c r="D489" s="98"/>
      <c r="E489" s="99"/>
      <c r="F489" s="100"/>
      <c r="G489" s="98"/>
      <c r="H489" s="99"/>
      <c r="I489" s="100"/>
      <c r="J489" s="98"/>
      <c r="K489" s="99"/>
    </row>
    <row r="490" spans="1:11" ht="15" customHeight="1" hidden="1">
      <c r="A490" s="965"/>
      <c r="B490" s="111"/>
      <c r="C490" s="128"/>
      <c r="D490" s="129"/>
      <c r="E490" s="130"/>
      <c r="F490" s="128"/>
      <c r="G490" s="129"/>
      <c r="H490" s="130"/>
      <c r="I490" s="128"/>
      <c r="J490" s="129"/>
      <c r="K490" s="130"/>
    </row>
    <row r="491" spans="1:11" ht="15" customHeight="1" hidden="1">
      <c r="A491" s="965"/>
      <c r="B491" s="111"/>
      <c r="C491" s="103"/>
      <c r="D491" s="101"/>
      <c r="E491" s="102"/>
      <c r="F491" s="103"/>
      <c r="G491" s="101"/>
      <c r="H491" s="102"/>
      <c r="I491" s="103"/>
      <c r="J491" s="101"/>
      <c r="K491" s="102"/>
    </row>
    <row r="492" spans="1:11" ht="15" customHeight="1" hidden="1">
      <c r="A492" s="965"/>
      <c r="B492" s="108"/>
      <c r="C492" s="103"/>
      <c r="D492" s="101"/>
      <c r="E492" s="102"/>
      <c r="F492" s="103"/>
      <c r="G492" s="101"/>
      <c r="H492" s="102"/>
      <c r="I492" s="103"/>
      <c r="J492" s="101"/>
      <c r="K492" s="102"/>
    </row>
    <row r="493" spans="1:11" ht="15" customHeight="1" hidden="1">
      <c r="A493" s="965"/>
      <c r="B493" s="109"/>
      <c r="C493" s="104"/>
      <c r="D493" s="105"/>
      <c r="E493" s="106"/>
      <c r="F493" s="103"/>
      <c r="G493" s="101"/>
      <c r="H493" s="102"/>
      <c r="I493" s="103"/>
      <c r="J493" s="101"/>
      <c r="K493" s="102"/>
    </row>
    <row r="494" spans="1:11" ht="15" customHeight="1" hidden="1">
      <c r="A494" s="966"/>
      <c r="B494" s="84" t="s">
        <v>201</v>
      </c>
      <c r="C494" s="112">
        <f>SUM(C489:C493)</f>
        <v>0</v>
      </c>
      <c r="D494" s="113"/>
      <c r="E494" s="122">
        <f>SUM(E489:E493)</f>
        <v>0</v>
      </c>
      <c r="F494" s="112">
        <f>SUM(F489:F493)</f>
        <v>0</v>
      </c>
      <c r="G494" s="113"/>
      <c r="H494" s="122">
        <f>SUM(H489:H493)</f>
        <v>0</v>
      </c>
      <c r="I494" s="112">
        <f>SUM(I489:I493)</f>
        <v>0</v>
      </c>
      <c r="J494" s="113"/>
      <c r="K494" s="122">
        <f>SUM(K489:K493)</f>
        <v>0</v>
      </c>
    </row>
    <row r="495" spans="1:11" ht="15" customHeight="1" hidden="1">
      <c r="A495" s="30"/>
      <c r="B495" s="31"/>
      <c r="C495" s="32"/>
      <c r="D495" s="32"/>
      <c r="E495" s="32"/>
      <c r="F495" s="32"/>
      <c r="G495" s="32"/>
      <c r="H495" s="32"/>
      <c r="I495" s="32"/>
      <c r="J495" s="32"/>
      <c r="K495" s="33"/>
    </row>
    <row r="496" spans="1:11" ht="15" customHeight="1" hidden="1">
      <c r="A496" s="964" t="s">
        <v>256</v>
      </c>
      <c r="B496" s="107"/>
      <c r="C496" s="100"/>
      <c r="D496" s="98"/>
      <c r="E496" s="99"/>
      <c r="F496" s="100"/>
      <c r="G496" s="98"/>
      <c r="H496" s="99"/>
      <c r="I496" s="100"/>
      <c r="J496" s="98"/>
      <c r="K496" s="99"/>
    </row>
    <row r="497" spans="1:11" ht="15" customHeight="1" hidden="1">
      <c r="A497" s="965"/>
      <c r="B497" s="111"/>
      <c r="C497" s="128"/>
      <c r="D497" s="129"/>
      <c r="E497" s="130"/>
      <c r="F497" s="128"/>
      <c r="G497" s="129"/>
      <c r="H497" s="130"/>
      <c r="I497" s="128"/>
      <c r="J497" s="129"/>
      <c r="K497" s="130"/>
    </row>
    <row r="498" spans="1:11" ht="15" customHeight="1" hidden="1">
      <c r="A498" s="965"/>
      <c r="B498" s="111"/>
      <c r="C498" s="128"/>
      <c r="D498" s="129"/>
      <c r="E498" s="130"/>
      <c r="F498" s="128"/>
      <c r="G498" s="129"/>
      <c r="H498" s="130"/>
      <c r="I498" s="128"/>
      <c r="J498" s="129"/>
      <c r="K498" s="130"/>
    </row>
    <row r="499" spans="1:11" ht="15" customHeight="1" hidden="1">
      <c r="A499" s="965"/>
      <c r="B499" s="108"/>
      <c r="C499" s="103"/>
      <c r="D499" s="101"/>
      <c r="E499" s="102"/>
      <c r="F499" s="103"/>
      <c r="G499" s="101"/>
      <c r="H499" s="102"/>
      <c r="I499" s="103"/>
      <c r="J499" s="101"/>
      <c r="K499" s="102"/>
    </row>
    <row r="500" spans="1:11" ht="15" customHeight="1" hidden="1">
      <c r="A500" s="965"/>
      <c r="B500" s="109"/>
      <c r="C500" s="104"/>
      <c r="D500" s="105"/>
      <c r="E500" s="106"/>
      <c r="F500" s="103"/>
      <c r="G500" s="101"/>
      <c r="H500" s="102"/>
      <c r="I500" s="103"/>
      <c r="J500" s="101"/>
      <c r="K500" s="102"/>
    </row>
    <row r="501" spans="1:11" ht="15" customHeight="1" hidden="1">
      <c r="A501" s="966"/>
      <c r="B501" s="84" t="s">
        <v>201</v>
      </c>
      <c r="C501" s="112">
        <f>SUM(C496:C500)</f>
        <v>0</v>
      </c>
      <c r="D501" s="113"/>
      <c r="E501" s="122">
        <f>SUM(E496:E500)</f>
        <v>0</v>
      </c>
      <c r="F501" s="112">
        <f>SUM(F496:F500)</f>
        <v>0</v>
      </c>
      <c r="G501" s="113"/>
      <c r="H501" s="122">
        <f>SUM(H496:H500)</f>
        <v>0</v>
      </c>
      <c r="I501" s="112">
        <f>SUM(I496:I500)</f>
        <v>0</v>
      </c>
      <c r="J501" s="113"/>
      <c r="K501" s="122">
        <f>SUM(K496:K500)</f>
        <v>0</v>
      </c>
    </row>
    <row r="502" spans="1:11" ht="15" customHeight="1" hidden="1">
      <c r="A502" s="30"/>
      <c r="B502" s="31"/>
      <c r="C502" s="32"/>
      <c r="D502" s="32"/>
      <c r="E502" s="32"/>
      <c r="F502" s="32"/>
      <c r="G502" s="32"/>
      <c r="H502" s="32"/>
      <c r="I502" s="32"/>
      <c r="J502" s="32"/>
      <c r="K502" s="33"/>
    </row>
    <row r="503" spans="1:11" ht="15" customHeight="1" hidden="1">
      <c r="A503" s="964" t="s">
        <v>257</v>
      </c>
      <c r="B503" s="107"/>
      <c r="C503" s="100"/>
      <c r="D503" s="98"/>
      <c r="E503" s="99"/>
      <c r="F503" s="100"/>
      <c r="G503" s="98"/>
      <c r="H503" s="99"/>
      <c r="I503" s="100"/>
      <c r="J503" s="98"/>
      <c r="K503" s="99"/>
    </row>
    <row r="504" spans="1:11" ht="15" customHeight="1" hidden="1">
      <c r="A504" s="965"/>
      <c r="B504" s="111"/>
      <c r="C504" s="128"/>
      <c r="D504" s="129"/>
      <c r="E504" s="130"/>
      <c r="F504" s="128"/>
      <c r="G504" s="129"/>
      <c r="H504" s="130"/>
      <c r="I504" s="128"/>
      <c r="J504" s="129"/>
      <c r="K504" s="130"/>
    </row>
    <row r="505" spans="1:11" ht="15" customHeight="1" hidden="1">
      <c r="A505" s="965"/>
      <c r="B505" s="111"/>
      <c r="C505" s="103"/>
      <c r="D505" s="101"/>
      <c r="E505" s="102"/>
      <c r="F505" s="103"/>
      <c r="G505" s="101"/>
      <c r="H505" s="102"/>
      <c r="I505" s="103"/>
      <c r="J505" s="101"/>
      <c r="K505" s="102"/>
    </row>
    <row r="506" spans="1:11" ht="15" customHeight="1" hidden="1">
      <c r="A506" s="965"/>
      <c r="B506" s="108"/>
      <c r="C506" s="103"/>
      <c r="D506" s="101"/>
      <c r="E506" s="102"/>
      <c r="F506" s="103"/>
      <c r="G506" s="101"/>
      <c r="H506" s="102"/>
      <c r="I506" s="103"/>
      <c r="J506" s="101"/>
      <c r="K506" s="102"/>
    </row>
    <row r="507" spans="1:11" ht="15" customHeight="1" hidden="1">
      <c r="A507" s="965"/>
      <c r="B507" s="109"/>
      <c r="C507" s="104"/>
      <c r="D507" s="105"/>
      <c r="E507" s="106"/>
      <c r="F507" s="103"/>
      <c r="G507" s="101"/>
      <c r="H507" s="102"/>
      <c r="I507" s="103"/>
      <c r="J507" s="101"/>
      <c r="K507" s="102"/>
    </row>
    <row r="508" spans="1:11" ht="15" customHeight="1" hidden="1">
      <c r="A508" s="966"/>
      <c r="B508" s="84" t="s">
        <v>201</v>
      </c>
      <c r="C508" s="112">
        <f>SUM(C503:C507)</f>
        <v>0</v>
      </c>
      <c r="D508" s="113"/>
      <c r="E508" s="122">
        <f>SUM(E503:E507)</f>
        <v>0</v>
      </c>
      <c r="F508" s="112">
        <f>SUM(F503:F507)</f>
        <v>0</v>
      </c>
      <c r="G508" s="113"/>
      <c r="H508" s="122">
        <f>SUM(H503:H507)</f>
        <v>0</v>
      </c>
      <c r="I508" s="112">
        <f>SUM(I503:I507)</f>
        <v>0</v>
      </c>
      <c r="J508" s="113"/>
      <c r="K508" s="122">
        <f>SUM(K503:K507)</f>
        <v>0</v>
      </c>
    </row>
    <row r="509" spans="1:11" ht="15" customHeight="1" hidden="1">
      <c r="A509" s="30"/>
      <c r="B509" s="31"/>
      <c r="C509" s="32"/>
      <c r="D509" s="32"/>
      <c r="E509" s="32"/>
      <c r="F509" s="32"/>
      <c r="G509" s="32"/>
      <c r="H509" s="32"/>
      <c r="I509" s="32"/>
      <c r="J509" s="32"/>
      <c r="K509" s="33"/>
    </row>
    <row r="510" spans="1:11" ht="15" customHeight="1" hidden="1">
      <c r="A510" s="964" t="s">
        <v>258</v>
      </c>
      <c r="B510" s="107"/>
      <c r="C510" s="100"/>
      <c r="D510" s="98"/>
      <c r="E510" s="99"/>
      <c r="F510" s="100"/>
      <c r="G510" s="98"/>
      <c r="H510" s="99"/>
      <c r="I510" s="100"/>
      <c r="J510" s="98"/>
      <c r="K510" s="99"/>
    </row>
    <row r="511" spans="1:11" ht="15" customHeight="1" hidden="1">
      <c r="A511" s="965"/>
      <c r="B511" s="111"/>
      <c r="C511" s="103"/>
      <c r="D511" s="101"/>
      <c r="E511" s="102"/>
      <c r="F511" s="103"/>
      <c r="G511" s="101"/>
      <c r="H511" s="102"/>
      <c r="I511" s="103"/>
      <c r="J511" s="101"/>
      <c r="K511" s="102"/>
    </row>
    <row r="512" spans="1:11" ht="15" customHeight="1" hidden="1">
      <c r="A512" s="965"/>
      <c r="B512" s="108"/>
      <c r="C512" s="103"/>
      <c r="D512" s="101"/>
      <c r="E512" s="102"/>
      <c r="F512" s="103"/>
      <c r="G512" s="101"/>
      <c r="H512" s="102"/>
      <c r="I512" s="103"/>
      <c r="J512" s="101"/>
      <c r="K512" s="102"/>
    </row>
    <row r="513" spans="1:11" ht="15" customHeight="1" hidden="1">
      <c r="A513" s="965"/>
      <c r="B513" s="108"/>
      <c r="C513" s="103"/>
      <c r="D513" s="101"/>
      <c r="E513" s="102"/>
      <c r="F513" s="103"/>
      <c r="G513" s="101"/>
      <c r="H513" s="102"/>
      <c r="I513" s="103"/>
      <c r="J513" s="101"/>
      <c r="K513" s="102"/>
    </row>
    <row r="514" spans="1:11" ht="15" customHeight="1" hidden="1">
      <c r="A514" s="965"/>
      <c r="B514" s="109"/>
      <c r="C514" s="104"/>
      <c r="D514" s="105"/>
      <c r="E514" s="106"/>
      <c r="F514" s="103"/>
      <c r="G514" s="101"/>
      <c r="H514" s="102"/>
      <c r="I514" s="103"/>
      <c r="J514" s="101"/>
      <c r="K514" s="102"/>
    </row>
    <row r="515" spans="1:11" ht="15" customHeight="1" hidden="1">
      <c r="A515" s="966"/>
      <c r="B515" s="84" t="s">
        <v>201</v>
      </c>
      <c r="C515" s="112">
        <f>SUM(C510:C514)</f>
        <v>0</v>
      </c>
      <c r="D515" s="113"/>
      <c r="E515" s="122">
        <f>SUM(E510:E514)</f>
        <v>0</v>
      </c>
      <c r="F515" s="112">
        <f>SUM(F510:F514)</f>
        <v>0</v>
      </c>
      <c r="G515" s="113"/>
      <c r="H515" s="122">
        <f>SUM(H510:H514)</f>
        <v>0</v>
      </c>
      <c r="I515" s="112">
        <f>SUM(I510:I514)</f>
        <v>0</v>
      </c>
      <c r="J515" s="113"/>
      <c r="K515" s="122">
        <f>SUM(K510:K514)</f>
        <v>0</v>
      </c>
    </row>
    <row r="516" spans="1:11" ht="15" customHeight="1" hidden="1">
      <c r="A516" s="980" t="s">
        <v>105</v>
      </c>
      <c r="B516" s="981" t="s">
        <v>26</v>
      </c>
      <c r="C516" s="116">
        <f>C481+C487+C494+C501+C508+C515</f>
        <v>0</v>
      </c>
      <c r="D516" s="117"/>
      <c r="E516" s="119">
        <f>E481+E487+E494+E501+E508+E515</f>
        <v>0</v>
      </c>
      <c r="F516" s="116">
        <f>F481+F487+F494+F501+F508+F515</f>
        <v>0</v>
      </c>
      <c r="G516" s="117"/>
      <c r="H516" s="119">
        <f>H481+H487+H494+H501+H508+H515</f>
        <v>0</v>
      </c>
      <c r="I516" s="116">
        <f>I481+I487+I494+I501+I508+I515</f>
        <v>0</v>
      </c>
      <c r="J516" s="117"/>
      <c r="K516" s="119">
        <f>K481+K487+K494+K501+K508+K515</f>
        <v>0</v>
      </c>
    </row>
    <row r="517" spans="1:11" ht="15" customHeight="1" hidden="1">
      <c r="A517" s="30"/>
      <c r="B517" s="31"/>
      <c r="C517" s="32"/>
      <c r="D517" s="32"/>
      <c r="E517" s="32"/>
      <c r="F517" s="32"/>
      <c r="G517" s="32"/>
      <c r="H517" s="32"/>
      <c r="I517" s="32"/>
      <c r="J517" s="32"/>
      <c r="K517" s="33"/>
    </row>
    <row r="518" spans="1:11" ht="15" customHeight="1" hidden="1">
      <c r="A518" s="982" t="s">
        <v>259</v>
      </c>
      <c r="B518" s="983"/>
      <c r="C518" s="984"/>
      <c r="D518" s="984"/>
      <c r="E518" s="984"/>
      <c r="F518" s="984"/>
      <c r="G518" s="984"/>
      <c r="H518" s="984"/>
      <c r="I518" s="984"/>
      <c r="J518" s="984"/>
      <c r="K518" s="985"/>
    </row>
    <row r="519" spans="1:11" ht="15" customHeight="1" hidden="1">
      <c r="A519" s="964" t="s">
        <v>260</v>
      </c>
      <c r="B519" s="107"/>
      <c r="C519" s="100"/>
      <c r="D519" s="98"/>
      <c r="E519" s="99"/>
      <c r="F519" s="100"/>
      <c r="G519" s="98"/>
      <c r="H519" s="99"/>
      <c r="I519" s="100"/>
      <c r="J519" s="98"/>
      <c r="K519" s="99"/>
    </row>
    <row r="520" spans="1:11" ht="15" customHeight="1" hidden="1">
      <c r="A520" s="965"/>
      <c r="B520" s="111"/>
      <c r="C520" s="103"/>
      <c r="D520" s="101"/>
      <c r="E520" s="102"/>
      <c r="F520" s="103"/>
      <c r="G520" s="101"/>
      <c r="H520" s="102"/>
      <c r="I520" s="103"/>
      <c r="J520" s="101"/>
      <c r="K520" s="102"/>
    </row>
    <row r="521" spans="1:11" ht="15" customHeight="1" hidden="1">
      <c r="A521" s="965"/>
      <c r="B521" s="108"/>
      <c r="C521" s="103"/>
      <c r="D521" s="101"/>
      <c r="E521" s="102"/>
      <c r="F521" s="103"/>
      <c r="G521" s="101"/>
      <c r="H521" s="102"/>
      <c r="I521" s="103"/>
      <c r="J521" s="101"/>
      <c r="K521" s="102"/>
    </row>
    <row r="522" spans="1:11" ht="15" customHeight="1" hidden="1">
      <c r="A522" s="965"/>
      <c r="B522" s="108"/>
      <c r="C522" s="103"/>
      <c r="D522" s="101"/>
      <c r="E522" s="102"/>
      <c r="F522" s="103"/>
      <c r="G522" s="101"/>
      <c r="H522" s="102"/>
      <c r="I522" s="103"/>
      <c r="J522" s="101"/>
      <c r="K522" s="102"/>
    </row>
    <row r="523" spans="1:11" ht="15" customHeight="1" hidden="1">
      <c r="A523" s="965"/>
      <c r="B523" s="109"/>
      <c r="C523" s="104"/>
      <c r="D523" s="105"/>
      <c r="E523" s="106"/>
      <c r="F523" s="103"/>
      <c r="G523" s="101"/>
      <c r="H523" s="102"/>
      <c r="I523" s="103"/>
      <c r="J523" s="101"/>
      <c r="K523" s="102"/>
    </row>
    <row r="524" spans="1:11" ht="15" customHeight="1" hidden="1">
      <c r="A524" s="966"/>
      <c r="B524" s="84" t="s">
        <v>201</v>
      </c>
      <c r="C524" s="112">
        <f>SUM(C519:C523)</f>
        <v>0</v>
      </c>
      <c r="D524" s="113"/>
      <c r="E524" s="122">
        <f>SUM(E519:E523)</f>
        <v>0</v>
      </c>
      <c r="F524" s="112">
        <f>SUM(F519:F523)</f>
        <v>0</v>
      </c>
      <c r="G524" s="113"/>
      <c r="H524" s="122">
        <f>SUM(H519:H523)</f>
        <v>0</v>
      </c>
      <c r="I524" s="112">
        <f>SUM(I519:I523)</f>
        <v>0</v>
      </c>
      <c r="J524" s="113"/>
      <c r="K524" s="122">
        <f>SUM(K519:K523)</f>
        <v>0</v>
      </c>
    </row>
    <row r="525" spans="1:11" ht="15" customHeight="1" hidden="1">
      <c r="A525" s="30"/>
      <c r="B525" s="31"/>
      <c r="C525" s="32"/>
      <c r="D525" s="32"/>
      <c r="E525" s="32"/>
      <c r="F525" s="32"/>
      <c r="G525" s="32"/>
      <c r="H525" s="32"/>
      <c r="I525" s="32"/>
      <c r="J525" s="32"/>
      <c r="K525" s="33"/>
    </row>
    <row r="526" spans="1:11" ht="15" customHeight="1" hidden="1">
      <c r="A526" s="964" t="s">
        <v>261</v>
      </c>
      <c r="B526" s="107"/>
      <c r="C526" s="100"/>
      <c r="D526" s="98"/>
      <c r="E526" s="99"/>
      <c r="F526" s="100"/>
      <c r="G526" s="98"/>
      <c r="H526" s="99"/>
      <c r="I526" s="100"/>
      <c r="J526" s="98"/>
      <c r="K526" s="99"/>
    </row>
    <row r="527" spans="1:11" ht="15" customHeight="1" hidden="1">
      <c r="A527" s="965"/>
      <c r="B527" s="111"/>
      <c r="C527" s="103"/>
      <c r="D527" s="101"/>
      <c r="E527" s="102"/>
      <c r="F527" s="103"/>
      <c r="G527" s="101"/>
      <c r="H527" s="102"/>
      <c r="I527" s="103"/>
      <c r="J527" s="101"/>
      <c r="K527" s="102"/>
    </row>
    <row r="528" spans="1:11" ht="15" customHeight="1" hidden="1">
      <c r="A528" s="965"/>
      <c r="B528" s="108"/>
      <c r="C528" s="103"/>
      <c r="D528" s="101"/>
      <c r="E528" s="102"/>
      <c r="F528" s="103"/>
      <c r="G528" s="101"/>
      <c r="H528" s="102"/>
      <c r="I528" s="103"/>
      <c r="J528" s="101"/>
      <c r="K528" s="102"/>
    </row>
    <row r="529" spans="1:11" ht="15" customHeight="1" hidden="1">
      <c r="A529" s="965"/>
      <c r="B529" s="108"/>
      <c r="C529" s="103"/>
      <c r="D529" s="101"/>
      <c r="E529" s="102"/>
      <c r="F529" s="103"/>
      <c r="G529" s="101"/>
      <c r="H529" s="102"/>
      <c r="I529" s="103"/>
      <c r="J529" s="101"/>
      <c r="K529" s="102"/>
    </row>
    <row r="530" spans="1:11" ht="15" customHeight="1" hidden="1">
      <c r="A530" s="965"/>
      <c r="B530" s="109"/>
      <c r="C530" s="104"/>
      <c r="D530" s="105"/>
      <c r="E530" s="106"/>
      <c r="F530" s="103"/>
      <c r="G530" s="101"/>
      <c r="H530" s="102"/>
      <c r="I530" s="103"/>
      <c r="J530" s="101"/>
      <c r="K530" s="102"/>
    </row>
    <row r="531" spans="1:11" ht="15" customHeight="1" hidden="1">
      <c r="A531" s="966"/>
      <c r="B531" s="84" t="s">
        <v>201</v>
      </c>
      <c r="C531" s="112">
        <f>SUM(C526:C530)</f>
        <v>0</v>
      </c>
      <c r="D531" s="113"/>
      <c r="E531" s="122">
        <f>SUM(E526:E530)</f>
        <v>0</v>
      </c>
      <c r="F531" s="112">
        <f>SUM(F526:F530)</f>
        <v>0</v>
      </c>
      <c r="G531" s="113"/>
      <c r="H531" s="122">
        <f>SUM(H526:H530)</f>
        <v>0</v>
      </c>
      <c r="I531" s="112">
        <f>SUM(I526:I530)</f>
        <v>0</v>
      </c>
      <c r="J531" s="113"/>
      <c r="K531" s="122">
        <f>SUM(K526:K530)</f>
        <v>0</v>
      </c>
    </row>
    <row r="532" spans="1:11" ht="15" customHeight="1" hidden="1">
      <c r="A532" s="980" t="s">
        <v>262</v>
      </c>
      <c r="B532" s="981" t="s">
        <v>26</v>
      </c>
      <c r="C532" s="116">
        <f>C524+C531</f>
        <v>0</v>
      </c>
      <c r="D532" s="117"/>
      <c r="E532" s="119">
        <f>E524+E531</f>
        <v>0</v>
      </c>
      <c r="F532" s="116">
        <f>F524+F531</f>
        <v>0</v>
      </c>
      <c r="G532" s="117"/>
      <c r="H532" s="119">
        <f>H524+H531</f>
        <v>0</v>
      </c>
      <c r="I532" s="116">
        <f>I524+I531</f>
        <v>0</v>
      </c>
      <c r="J532" s="117"/>
      <c r="K532" s="119">
        <f>K524+K531</f>
        <v>0</v>
      </c>
    </row>
    <row r="533" spans="1:11" ht="15" customHeight="1" hidden="1">
      <c r="A533" s="30"/>
      <c r="B533" s="31"/>
      <c r="C533" s="32"/>
      <c r="D533" s="32"/>
      <c r="E533" s="32"/>
      <c r="F533" s="32"/>
      <c r="G533" s="32"/>
      <c r="H533" s="32"/>
      <c r="I533" s="32"/>
      <c r="J533" s="32"/>
      <c r="K533" s="33"/>
    </row>
    <row r="534" spans="1:11" ht="15" customHeight="1" hidden="1">
      <c r="A534" s="982" t="s">
        <v>114</v>
      </c>
      <c r="B534" s="983"/>
      <c r="C534" s="984"/>
      <c r="D534" s="984"/>
      <c r="E534" s="984"/>
      <c r="F534" s="984"/>
      <c r="G534" s="984"/>
      <c r="H534" s="984"/>
      <c r="I534" s="984"/>
      <c r="J534" s="984"/>
      <c r="K534" s="985"/>
    </row>
    <row r="535" spans="1:11" ht="15" customHeight="1" hidden="1">
      <c r="A535" s="964" t="s">
        <v>263</v>
      </c>
      <c r="B535" s="107"/>
      <c r="C535" s="100"/>
      <c r="D535" s="98"/>
      <c r="E535" s="99"/>
      <c r="F535" s="100"/>
      <c r="G535" s="98"/>
      <c r="H535" s="99"/>
      <c r="I535" s="100"/>
      <c r="J535" s="98"/>
      <c r="K535" s="99"/>
    </row>
    <row r="536" spans="1:11" ht="15" customHeight="1" hidden="1">
      <c r="A536" s="965"/>
      <c r="B536" s="111"/>
      <c r="C536" s="103"/>
      <c r="D536" s="101"/>
      <c r="E536" s="102"/>
      <c r="F536" s="103"/>
      <c r="G536" s="101"/>
      <c r="H536" s="102"/>
      <c r="I536" s="103"/>
      <c r="J536" s="101"/>
      <c r="K536" s="102"/>
    </row>
    <row r="537" spans="1:11" ht="15" customHeight="1" hidden="1">
      <c r="A537" s="965"/>
      <c r="B537" s="111"/>
      <c r="C537" s="103"/>
      <c r="D537" s="101"/>
      <c r="E537" s="102"/>
      <c r="F537" s="103"/>
      <c r="G537" s="101"/>
      <c r="H537" s="102"/>
      <c r="I537" s="103"/>
      <c r="J537" s="101"/>
      <c r="K537" s="102"/>
    </row>
    <row r="538" spans="1:11" ht="15" customHeight="1" hidden="1">
      <c r="A538" s="965"/>
      <c r="B538" s="108"/>
      <c r="C538" s="103"/>
      <c r="D538" s="101"/>
      <c r="E538" s="102"/>
      <c r="F538" s="103"/>
      <c r="G538" s="101"/>
      <c r="H538" s="102"/>
      <c r="I538" s="103"/>
      <c r="J538" s="101"/>
      <c r="K538" s="102"/>
    </row>
    <row r="539" spans="1:11" ht="15" customHeight="1" hidden="1">
      <c r="A539" s="965"/>
      <c r="B539" s="109"/>
      <c r="C539" s="104"/>
      <c r="D539" s="105"/>
      <c r="E539" s="106"/>
      <c r="F539" s="103"/>
      <c r="G539" s="101"/>
      <c r="H539" s="102"/>
      <c r="I539" s="103"/>
      <c r="J539" s="101"/>
      <c r="K539" s="102"/>
    </row>
    <row r="540" spans="1:11" ht="15" customHeight="1" hidden="1">
      <c r="A540" s="966"/>
      <c r="B540" s="84" t="s">
        <v>201</v>
      </c>
      <c r="C540" s="112">
        <f>SUM(C535:C539)</f>
        <v>0</v>
      </c>
      <c r="D540" s="113"/>
      <c r="E540" s="122">
        <f>SUM(E535:E539)</f>
        <v>0</v>
      </c>
      <c r="F540" s="112">
        <f>SUM(F535:F539)</f>
        <v>0</v>
      </c>
      <c r="G540" s="113"/>
      <c r="H540" s="122">
        <f>SUM(H535:H539)</f>
        <v>0</v>
      </c>
      <c r="I540" s="112">
        <f>SUM(I535:I539)</f>
        <v>0</v>
      </c>
      <c r="J540" s="113"/>
      <c r="K540" s="122">
        <f>SUM(K535:K539)</f>
        <v>0</v>
      </c>
    </row>
    <row r="541" spans="1:11" ht="15" customHeight="1" hidden="1">
      <c r="A541" s="30"/>
      <c r="B541" s="31"/>
      <c r="C541" s="32"/>
      <c r="D541" s="32"/>
      <c r="E541" s="32"/>
      <c r="F541" s="32"/>
      <c r="G541" s="32"/>
      <c r="H541" s="32"/>
      <c r="I541" s="32"/>
      <c r="J541" s="32"/>
      <c r="K541" s="33"/>
    </row>
    <row r="542" spans="1:11" ht="15" customHeight="1" hidden="1">
      <c r="A542" s="964" t="s">
        <v>264</v>
      </c>
      <c r="B542" s="107"/>
      <c r="C542" s="100"/>
      <c r="D542" s="98"/>
      <c r="E542" s="99"/>
      <c r="F542" s="100"/>
      <c r="G542" s="98"/>
      <c r="H542" s="99"/>
      <c r="I542" s="100"/>
      <c r="J542" s="98"/>
      <c r="K542" s="99"/>
    </row>
    <row r="543" spans="1:11" ht="15" customHeight="1" hidden="1">
      <c r="A543" s="965"/>
      <c r="B543" s="111"/>
      <c r="C543" s="103"/>
      <c r="D543" s="101"/>
      <c r="E543" s="102"/>
      <c r="F543" s="103"/>
      <c r="G543" s="101"/>
      <c r="H543" s="102"/>
      <c r="I543" s="103"/>
      <c r="J543" s="101"/>
      <c r="K543" s="102"/>
    </row>
    <row r="544" spans="1:11" ht="15" customHeight="1" hidden="1">
      <c r="A544" s="965"/>
      <c r="B544" s="111"/>
      <c r="C544" s="103"/>
      <c r="D544" s="101"/>
      <c r="E544" s="102"/>
      <c r="F544" s="103"/>
      <c r="G544" s="101"/>
      <c r="H544" s="102"/>
      <c r="I544" s="103"/>
      <c r="J544" s="101"/>
      <c r="K544" s="102"/>
    </row>
    <row r="545" spans="1:11" ht="15" customHeight="1" hidden="1">
      <c r="A545" s="965"/>
      <c r="B545" s="108"/>
      <c r="C545" s="103"/>
      <c r="D545" s="101"/>
      <c r="E545" s="102"/>
      <c r="F545" s="103"/>
      <c r="G545" s="101"/>
      <c r="H545" s="102"/>
      <c r="I545" s="103"/>
      <c r="J545" s="101"/>
      <c r="K545" s="102"/>
    </row>
    <row r="546" spans="1:11" ht="15" customHeight="1" hidden="1">
      <c r="A546" s="965"/>
      <c r="B546" s="109"/>
      <c r="C546" s="104"/>
      <c r="D546" s="105"/>
      <c r="E546" s="106"/>
      <c r="F546" s="103"/>
      <c r="G546" s="101"/>
      <c r="H546" s="102"/>
      <c r="I546" s="103"/>
      <c r="J546" s="101"/>
      <c r="K546" s="102"/>
    </row>
    <row r="547" spans="1:11" ht="15" customHeight="1" hidden="1">
      <c r="A547" s="966"/>
      <c r="B547" s="84" t="s">
        <v>201</v>
      </c>
      <c r="C547" s="112">
        <f>SUM(C542:C546)</f>
        <v>0</v>
      </c>
      <c r="D547" s="113"/>
      <c r="E547" s="122">
        <f>SUM(E542:E546)</f>
        <v>0</v>
      </c>
      <c r="F547" s="112">
        <f>SUM(F542:F546)</f>
        <v>0</v>
      </c>
      <c r="G547" s="113"/>
      <c r="H547" s="122">
        <f>SUM(H542:H546)</f>
        <v>0</v>
      </c>
      <c r="I547" s="112">
        <f>SUM(I542:I546)</f>
        <v>0</v>
      </c>
      <c r="J547" s="113"/>
      <c r="K547" s="122">
        <f>SUM(K542:K546)</f>
        <v>0</v>
      </c>
    </row>
    <row r="548" spans="1:11" ht="15" customHeight="1" hidden="1">
      <c r="A548" s="30"/>
      <c r="B548" s="31"/>
      <c r="C548" s="32"/>
      <c r="D548" s="32"/>
      <c r="E548" s="32"/>
      <c r="F548" s="32"/>
      <c r="G548" s="32"/>
      <c r="H548" s="32"/>
      <c r="I548" s="32"/>
      <c r="J548" s="32"/>
      <c r="K548" s="33"/>
    </row>
    <row r="549" spans="1:11" ht="15" customHeight="1" hidden="1">
      <c r="A549" s="964" t="s">
        <v>265</v>
      </c>
      <c r="B549" s="107"/>
      <c r="C549" s="100"/>
      <c r="D549" s="98"/>
      <c r="E549" s="92"/>
      <c r="F549" s="100"/>
      <c r="G549" s="98"/>
      <c r="H549" s="99"/>
      <c r="I549" s="100"/>
      <c r="J549" s="98"/>
      <c r="K549" s="99"/>
    </row>
    <row r="550" spans="1:11" ht="15" customHeight="1" hidden="1">
      <c r="A550" s="965"/>
      <c r="B550" s="111"/>
      <c r="C550" s="103"/>
      <c r="D550" s="101"/>
      <c r="E550" s="102"/>
      <c r="F550" s="103"/>
      <c r="G550" s="101"/>
      <c r="H550" s="102"/>
      <c r="I550" s="103"/>
      <c r="J550" s="101"/>
      <c r="K550" s="102"/>
    </row>
    <row r="551" spans="1:11" ht="15" customHeight="1" hidden="1">
      <c r="A551" s="965"/>
      <c r="B551" s="111"/>
      <c r="C551" s="103"/>
      <c r="D551" s="101"/>
      <c r="E551" s="102"/>
      <c r="F551" s="103"/>
      <c r="G551" s="101"/>
      <c r="H551" s="102"/>
      <c r="I551" s="103"/>
      <c r="J551" s="101"/>
      <c r="K551" s="102"/>
    </row>
    <row r="552" spans="1:11" ht="15" customHeight="1" hidden="1">
      <c r="A552" s="965"/>
      <c r="B552" s="108"/>
      <c r="C552" s="103"/>
      <c r="D552" s="101"/>
      <c r="E552" s="102"/>
      <c r="F552" s="103"/>
      <c r="G552" s="101"/>
      <c r="H552" s="102"/>
      <c r="I552" s="103"/>
      <c r="J552" s="101"/>
      <c r="K552" s="102"/>
    </row>
    <row r="553" spans="1:11" ht="15" customHeight="1" hidden="1">
      <c r="A553" s="965"/>
      <c r="B553" s="109"/>
      <c r="C553" s="134"/>
      <c r="D553" s="135"/>
      <c r="E553" s="136"/>
      <c r="F553" s="103"/>
      <c r="G553" s="101"/>
      <c r="H553" s="102"/>
      <c r="I553" s="103"/>
      <c r="J553" s="101"/>
      <c r="K553" s="102"/>
    </row>
    <row r="554" spans="1:11" ht="15" customHeight="1" hidden="1">
      <c r="A554" s="966"/>
      <c r="B554" s="84" t="s">
        <v>201</v>
      </c>
      <c r="C554" s="112">
        <f>SUM(C549:C553)</f>
        <v>0</v>
      </c>
      <c r="D554" s="113"/>
      <c r="E554" s="122">
        <f>SUM(E549:E553)</f>
        <v>0</v>
      </c>
      <c r="F554" s="112">
        <f>SUM(F549:F553)</f>
        <v>0</v>
      </c>
      <c r="G554" s="113"/>
      <c r="H554" s="122">
        <f>SUM(H549:H553)</f>
        <v>0</v>
      </c>
      <c r="I554" s="112">
        <f>SUM(I549:I553)</f>
        <v>0</v>
      </c>
      <c r="J554" s="113"/>
      <c r="K554" s="122">
        <f>SUM(K549:K553)</f>
        <v>0</v>
      </c>
    </row>
    <row r="555" spans="1:11" ht="15" customHeight="1" hidden="1">
      <c r="A555" s="30"/>
      <c r="B555" s="31"/>
      <c r="C555" s="32"/>
      <c r="D555" s="32"/>
      <c r="E555" s="32"/>
      <c r="F555" s="32"/>
      <c r="G555" s="32"/>
      <c r="H555" s="32"/>
      <c r="I555" s="32"/>
      <c r="J555" s="32"/>
      <c r="K555" s="33"/>
    </row>
    <row r="556" spans="1:11" ht="15" customHeight="1" hidden="1">
      <c r="A556" s="964" t="s">
        <v>266</v>
      </c>
      <c r="B556" s="107"/>
      <c r="C556" s="100"/>
      <c r="D556" s="98"/>
      <c r="E556" s="99"/>
      <c r="F556" s="100"/>
      <c r="G556" s="98"/>
      <c r="H556" s="99"/>
      <c r="I556" s="100"/>
      <c r="J556" s="98"/>
      <c r="K556" s="99"/>
    </row>
    <row r="557" spans="1:11" ht="15" customHeight="1" hidden="1">
      <c r="A557" s="965"/>
      <c r="B557" s="111"/>
      <c r="C557" s="103"/>
      <c r="D557" s="101"/>
      <c r="E557" s="102"/>
      <c r="F557" s="103"/>
      <c r="G557" s="101"/>
      <c r="H557" s="102"/>
      <c r="I557" s="103"/>
      <c r="J557" s="101"/>
      <c r="K557" s="102"/>
    </row>
    <row r="558" spans="1:11" ht="15" customHeight="1" hidden="1">
      <c r="A558" s="965"/>
      <c r="B558" s="108"/>
      <c r="C558" s="103"/>
      <c r="D558" s="101"/>
      <c r="E558" s="102"/>
      <c r="F558" s="103"/>
      <c r="G558" s="101"/>
      <c r="H558" s="102"/>
      <c r="I558" s="103"/>
      <c r="J558" s="101"/>
      <c r="K558" s="102"/>
    </row>
    <row r="559" spans="1:11" ht="15" customHeight="1" hidden="1">
      <c r="A559" s="965"/>
      <c r="B559" s="108"/>
      <c r="C559" s="103"/>
      <c r="D559" s="101"/>
      <c r="E559" s="102"/>
      <c r="F559" s="103"/>
      <c r="G559" s="101"/>
      <c r="H559" s="102"/>
      <c r="I559" s="103"/>
      <c r="J559" s="101"/>
      <c r="K559" s="102"/>
    </row>
    <row r="560" spans="1:11" ht="15" customHeight="1" hidden="1">
      <c r="A560" s="965"/>
      <c r="B560" s="109"/>
      <c r="C560" s="104"/>
      <c r="D560" s="105"/>
      <c r="E560" s="106"/>
      <c r="F560" s="103"/>
      <c r="G560" s="101"/>
      <c r="H560" s="102"/>
      <c r="I560" s="103"/>
      <c r="J560" s="101"/>
      <c r="K560" s="102"/>
    </row>
    <row r="561" spans="1:11" ht="15" customHeight="1" hidden="1">
      <c r="A561" s="966"/>
      <c r="B561" s="84" t="s">
        <v>201</v>
      </c>
      <c r="C561" s="112">
        <f>SUM(C556:C560)</f>
        <v>0</v>
      </c>
      <c r="D561" s="113"/>
      <c r="E561" s="122">
        <f>SUM(E556:E560)</f>
        <v>0</v>
      </c>
      <c r="F561" s="112">
        <f>SUM(F556:F560)</f>
        <v>0</v>
      </c>
      <c r="G561" s="113"/>
      <c r="H561" s="122">
        <f>SUM(H556:H560)</f>
        <v>0</v>
      </c>
      <c r="I561" s="112">
        <f>SUM(I556:I560)</f>
        <v>0</v>
      </c>
      <c r="J561" s="113"/>
      <c r="K561" s="122">
        <f>SUM(K556:K560)</f>
        <v>0</v>
      </c>
    </row>
    <row r="562" spans="1:11" ht="15" customHeight="1" hidden="1">
      <c r="A562" s="30"/>
      <c r="B562" s="31"/>
      <c r="C562" s="32"/>
      <c r="D562" s="32"/>
      <c r="E562" s="32"/>
      <c r="F562" s="32"/>
      <c r="G562" s="32"/>
      <c r="H562" s="32"/>
      <c r="I562" s="32"/>
      <c r="J562" s="32"/>
      <c r="K562" s="33"/>
    </row>
    <row r="563" spans="1:11" ht="15" customHeight="1" hidden="1">
      <c r="A563" s="964" t="s">
        <v>267</v>
      </c>
      <c r="B563" s="107"/>
      <c r="C563" s="100"/>
      <c r="D563" s="98"/>
      <c r="E563" s="99"/>
      <c r="F563" s="100"/>
      <c r="G563" s="98"/>
      <c r="H563" s="99"/>
      <c r="I563" s="100"/>
      <c r="J563" s="98"/>
      <c r="K563" s="99"/>
    </row>
    <row r="564" spans="1:11" ht="15" customHeight="1" hidden="1">
      <c r="A564" s="965"/>
      <c r="B564" s="108"/>
      <c r="C564" s="103"/>
      <c r="D564" s="101"/>
      <c r="E564" s="102"/>
      <c r="F564" s="103"/>
      <c r="G564" s="101"/>
      <c r="H564" s="102"/>
      <c r="I564" s="103"/>
      <c r="J564" s="101"/>
      <c r="K564" s="102"/>
    </row>
    <row r="565" spans="1:11" ht="15" customHeight="1" hidden="1">
      <c r="A565" s="965"/>
      <c r="B565" s="108"/>
      <c r="C565" s="103"/>
      <c r="D565" s="101"/>
      <c r="E565" s="102"/>
      <c r="F565" s="103"/>
      <c r="G565" s="101"/>
      <c r="H565" s="102"/>
      <c r="I565" s="103"/>
      <c r="J565" s="101"/>
      <c r="K565" s="102"/>
    </row>
    <row r="566" spans="1:11" ht="15" customHeight="1" hidden="1">
      <c r="A566" s="965"/>
      <c r="B566" s="108"/>
      <c r="C566" s="103"/>
      <c r="D566" s="101"/>
      <c r="E566" s="102"/>
      <c r="F566" s="103"/>
      <c r="G566" s="101"/>
      <c r="H566" s="102"/>
      <c r="I566" s="103"/>
      <c r="J566" s="101"/>
      <c r="K566" s="102"/>
    </row>
    <row r="567" spans="1:11" ht="15" customHeight="1" hidden="1">
      <c r="A567" s="965"/>
      <c r="B567" s="109"/>
      <c r="C567" s="104"/>
      <c r="D567" s="105"/>
      <c r="E567" s="106"/>
      <c r="F567" s="103"/>
      <c r="G567" s="101"/>
      <c r="H567" s="102"/>
      <c r="I567" s="103"/>
      <c r="J567" s="101"/>
      <c r="K567" s="102"/>
    </row>
    <row r="568" spans="1:11" ht="15" customHeight="1" hidden="1">
      <c r="A568" s="966"/>
      <c r="B568" s="84" t="s">
        <v>201</v>
      </c>
      <c r="C568" s="112">
        <f>SUM(C563:C567)</f>
        <v>0</v>
      </c>
      <c r="D568" s="113"/>
      <c r="E568" s="122">
        <f>SUM(E563:E567)</f>
        <v>0</v>
      </c>
      <c r="F568" s="112">
        <f>SUM(F563:F567)</f>
        <v>0</v>
      </c>
      <c r="G568" s="113"/>
      <c r="H568" s="122">
        <f>SUM(H563:H567)</f>
        <v>0</v>
      </c>
      <c r="I568" s="112">
        <f>SUM(I563:I567)</f>
        <v>0</v>
      </c>
      <c r="J568" s="113"/>
      <c r="K568" s="122">
        <f>SUM(K563:K567)</f>
        <v>0</v>
      </c>
    </row>
    <row r="569" spans="1:11" ht="15" customHeight="1" hidden="1">
      <c r="A569" s="980" t="s">
        <v>115</v>
      </c>
      <c r="B569" s="981"/>
      <c r="C569" s="116">
        <f>C540+C547+C554+C561+C568</f>
        <v>0</v>
      </c>
      <c r="D569" s="117"/>
      <c r="E569" s="119">
        <f>E540+E547+E554+E561+E568</f>
        <v>0</v>
      </c>
      <c r="F569" s="116">
        <f>F540+F547+F554+F561+F568</f>
        <v>0</v>
      </c>
      <c r="G569" s="117"/>
      <c r="H569" s="119">
        <f>H540+H547+H554+H561+H568</f>
        <v>0</v>
      </c>
      <c r="I569" s="116">
        <f>I540+I547+I554+I561+I568</f>
        <v>0</v>
      </c>
      <c r="J569" s="117"/>
      <c r="K569" s="119">
        <f>K540+K547+K554+K561+K568</f>
        <v>0</v>
      </c>
    </row>
    <row r="570" spans="1:13" ht="15" customHeight="1" thickBot="1">
      <c r="A570" s="245"/>
      <c r="B570" s="246"/>
      <c r="C570" s="247"/>
      <c r="D570" s="247"/>
      <c r="E570" s="247"/>
      <c r="F570" s="247"/>
      <c r="G570" s="247"/>
      <c r="H570" s="247"/>
      <c r="I570" s="247"/>
      <c r="J570" s="247"/>
      <c r="K570" s="248"/>
      <c r="M570" s="31"/>
    </row>
    <row r="571" spans="1:13" ht="15" customHeight="1" thickBot="1">
      <c r="A571" s="982" t="s">
        <v>286</v>
      </c>
      <c r="B571" s="983"/>
      <c r="C571" s="984"/>
      <c r="D571" s="984"/>
      <c r="E571" s="984"/>
      <c r="F571" s="984"/>
      <c r="G571" s="984"/>
      <c r="H571" s="984"/>
      <c r="I571" s="984"/>
      <c r="J571" s="984"/>
      <c r="K571" s="985"/>
      <c r="M571" s="621"/>
    </row>
    <row r="572" spans="1:13" ht="20.25" customHeight="1">
      <c r="A572" s="964" t="s">
        <v>287</v>
      </c>
      <c r="B572" s="107"/>
      <c r="C572" s="100"/>
      <c r="D572" s="98"/>
      <c r="E572" s="99"/>
      <c r="F572" s="100"/>
      <c r="G572" s="98"/>
      <c r="H572" s="99"/>
      <c r="I572" s="100"/>
      <c r="J572" s="98"/>
      <c r="K572" s="99"/>
      <c r="M572" s="622"/>
    </row>
    <row r="573" spans="1:13" ht="20.25" customHeight="1">
      <c r="A573" s="965"/>
      <c r="B573" s="111"/>
      <c r="C573" s="103"/>
      <c r="D573" s="101"/>
      <c r="E573" s="102"/>
      <c r="F573" s="103"/>
      <c r="G573" s="101"/>
      <c r="H573" s="102"/>
      <c r="I573" s="103"/>
      <c r="J573" s="101"/>
      <c r="K573" s="102"/>
      <c r="M573" s="621"/>
    </row>
    <row r="574" spans="1:13" ht="15" customHeight="1" hidden="1">
      <c r="A574" s="965"/>
      <c r="B574" s="111"/>
      <c r="C574" s="103"/>
      <c r="D574" s="101"/>
      <c r="E574" s="102"/>
      <c r="F574" s="103"/>
      <c r="G574" s="101"/>
      <c r="H574" s="102"/>
      <c r="I574" s="103"/>
      <c r="J574" s="101"/>
      <c r="K574" s="102"/>
      <c r="M574" s="621"/>
    </row>
    <row r="575" spans="1:13" ht="15" customHeight="1" hidden="1">
      <c r="A575" s="965"/>
      <c r="B575" s="108"/>
      <c r="C575" s="103"/>
      <c r="D575" s="101"/>
      <c r="E575" s="102"/>
      <c r="F575" s="103"/>
      <c r="G575" s="101"/>
      <c r="H575" s="102"/>
      <c r="I575" s="103"/>
      <c r="J575" s="101"/>
      <c r="K575" s="102"/>
      <c r="M575" s="932"/>
    </row>
    <row r="576" spans="1:13" ht="15" customHeight="1" thickBot="1">
      <c r="A576" s="965"/>
      <c r="B576" s="109"/>
      <c r="C576" s="104"/>
      <c r="D576" s="105"/>
      <c r="E576" s="106"/>
      <c r="F576" s="103"/>
      <c r="G576" s="101"/>
      <c r="H576" s="102"/>
      <c r="I576" s="103"/>
      <c r="J576" s="101"/>
      <c r="K576" s="102"/>
      <c r="M576" s="932"/>
    </row>
    <row r="577" spans="1:13" ht="19.5" customHeight="1" thickBot="1">
      <c r="A577" s="966"/>
      <c r="B577" s="84" t="s">
        <v>201</v>
      </c>
      <c r="C577" s="112">
        <f>SUM(C572:C576)</f>
        <v>0</v>
      </c>
      <c r="D577" s="113"/>
      <c r="E577" s="122">
        <f>SUM(E572:E576)</f>
        <v>0</v>
      </c>
      <c r="F577" s="112">
        <f>SUM(F572:F576)</f>
        <v>0</v>
      </c>
      <c r="G577" s="113"/>
      <c r="H577" s="122">
        <f>SUM(H572:H576)</f>
        <v>0</v>
      </c>
      <c r="I577" s="112">
        <f>SUM(I572:I576)</f>
        <v>0</v>
      </c>
      <c r="J577" s="113"/>
      <c r="K577" s="122">
        <f>SUM(K572:K576)</f>
        <v>0</v>
      </c>
      <c r="M577" s="932"/>
    </row>
    <row r="578" spans="1:13" ht="15" customHeight="1" thickBot="1">
      <c r="A578" s="30"/>
      <c r="B578" s="31"/>
      <c r="C578" s="32"/>
      <c r="D578" s="32"/>
      <c r="E578" s="32"/>
      <c r="F578" s="32"/>
      <c r="G578" s="32"/>
      <c r="H578" s="32"/>
      <c r="I578" s="32"/>
      <c r="J578" s="32"/>
      <c r="K578" s="33"/>
      <c r="M578" s="932"/>
    </row>
    <row r="579" spans="1:13" ht="20.25" customHeight="1">
      <c r="A579" s="964" t="s">
        <v>288</v>
      </c>
      <c r="B579" s="107"/>
      <c r="C579" s="100"/>
      <c r="D579" s="98"/>
      <c r="E579" s="99"/>
      <c r="F579" s="100"/>
      <c r="G579" s="98"/>
      <c r="H579" s="99"/>
      <c r="I579" s="100"/>
      <c r="J579" s="98"/>
      <c r="K579" s="99"/>
      <c r="M579" s="932"/>
    </row>
    <row r="580" spans="1:13" ht="15" customHeight="1" hidden="1">
      <c r="A580" s="965"/>
      <c r="B580" s="111"/>
      <c r="C580" s="103"/>
      <c r="D580" s="101"/>
      <c r="E580" s="102"/>
      <c r="F580" s="103"/>
      <c r="G580" s="101"/>
      <c r="H580" s="102"/>
      <c r="I580" s="103"/>
      <c r="J580" s="101"/>
      <c r="K580" s="102"/>
      <c r="M580" s="933"/>
    </row>
    <row r="581" spans="1:13" ht="15" customHeight="1" hidden="1">
      <c r="A581" s="965"/>
      <c r="B581" s="111"/>
      <c r="C581" s="103"/>
      <c r="D581" s="101"/>
      <c r="E581" s="102"/>
      <c r="F581" s="103"/>
      <c r="G581" s="101"/>
      <c r="H581" s="102"/>
      <c r="I581" s="103"/>
      <c r="J581" s="101"/>
      <c r="K581" s="102"/>
      <c r="M581" s="934"/>
    </row>
    <row r="582" spans="1:11" ht="15" customHeight="1" hidden="1">
      <c r="A582" s="965"/>
      <c r="B582" s="108"/>
      <c r="C582" s="103"/>
      <c r="D582" s="101"/>
      <c r="E582" s="102"/>
      <c r="F582" s="103"/>
      <c r="G582" s="101"/>
      <c r="H582" s="102"/>
      <c r="I582" s="103"/>
      <c r="J582" s="101"/>
      <c r="K582" s="102"/>
    </row>
    <row r="583" spans="1:11" ht="17.25" customHeight="1" thickBot="1">
      <c r="A583" s="965"/>
      <c r="B583" s="109"/>
      <c r="C583" s="104"/>
      <c r="D583" s="105"/>
      <c r="E583" s="106"/>
      <c r="F583" s="103"/>
      <c r="G583" s="101"/>
      <c r="H583" s="102"/>
      <c r="I583" s="103"/>
      <c r="J583" s="101"/>
      <c r="K583" s="102"/>
    </row>
    <row r="584" spans="1:11" ht="19.5" customHeight="1" thickBot="1">
      <c r="A584" s="966"/>
      <c r="B584" s="84" t="s">
        <v>201</v>
      </c>
      <c r="C584" s="112">
        <f>SUM(C579:C583)</f>
        <v>0</v>
      </c>
      <c r="D584" s="113"/>
      <c r="E584" s="122">
        <f>SUM(E579:E583)</f>
        <v>0</v>
      </c>
      <c r="F584" s="112">
        <f>SUM(F579:F583)</f>
        <v>0</v>
      </c>
      <c r="G584" s="113"/>
      <c r="H584" s="122">
        <f>SUM(H579:H583)</f>
        <v>0</v>
      </c>
      <c r="I584" s="112">
        <f>SUM(I579:I583)</f>
        <v>0</v>
      </c>
      <c r="J584" s="113"/>
      <c r="K584" s="122">
        <f>SUM(K579:K583)</f>
        <v>0</v>
      </c>
    </row>
    <row r="585" spans="1:11" ht="15" customHeight="1" thickBot="1">
      <c r="A585" s="30"/>
      <c r="B585" s="31"/>
      <c r="C585" s="32"/>
      <c r="D585" s="32"/>
      <c r="E585" s="32"/>
      <c r="F585" s="32"/>
      <c r="G585" s="32"/>
      <c r="H585" s="32"/>
      <c r="I585" s="32"/>
      <c r="J585" s="32"/>
      <c r="K585" s="33"/>
    </row>
    <row r="586" spans="1:11" ht="27.75" customHeight="1">
      <c r="A586" s="964" t="s">
        <v>289</v>
      </c>
      <c r="B586" s="107"/>
      <c r="C586" s="100"/>
      <c r="D586" s="98"/>
      <c r="E586" s="92"/>
      <c r="F586" s="100"/>
      <c r="G586" s="98"/>
      <c r="H586" s="99"/>
      <c r="I586" s="100"/>
      <c r="J586" s="98"/>
      <c r="K586" s="99"/>
    </row>
    <row r="587" spans="1:11" ht="33" customHeight="1" thickBot="1">
      <c r="A587" s="965"/>
      <c r="B587" s="111"/>
      <c r="C587" s="103"/>
      <c r="D587" s="101"/>
      <c r="E587" s="102"/>
      <c r="F587" s="103"/>
      <c r="G587" s="101"/>
      <c r="H587" s="102"/>
      <c r="I587" s="103"/>
      <c r="J587" s="101"/>
      <c r="K587" s="102"/>
    </row>
    <row r="588" spans="1:11" ht="15" customHeight="1" hidden="1">
      <c r="A588" s="965"/>
      <c r="B588" s="111"/>
      <c r="C588" s="103"/>
      <c r="D588" s="101"/>
      <c r="E588" s="102"/>
      <c r="F588" s="103"/>
      <c r="G588" s="101"/>
      <c r="H588" s="102"/>
      <c r="I588" s="103"/>
      <c r="J588" s="101"/>
      <c r="K588" s="102"/>
    </row>
    <row r="589" spans="1:11" ht="15" customHeight="1" hidden="1">
      <c r="A589" s="965"/>
      <c r="B589" s="108"/>
      <c r="C589" s="103"/>
      <c r="D589" s="101"/>
      <c r="E589" s="102"/>
      <c r="F589" s="103"/>
      <c r="G589" s="101"/>
      <c r="H589" s="102"/>
      <c r="I589" s="103"/>
      <c r="J589" s="101"/>
      <c r="K589" s="102"/>
    </row>
    <row r="590" spans="1:11" ht="15" customHeight="1" hidden="1">
      <c r="A590" s="965"/>
      <c r="B590" s="109"/>
      <c r="C590" s="134"/>
      <c r="D590" s="135"/>
      <c r="E590" s="136"/>
      <c r="F590" s="103"/>
      <c r="G590" s="101"/>
      <c r="H590" s="102"/>
      <c r="I590" s="103"/>
      <c r="J590" s="101"/>
      <c r="K590" s="102"/>
    </row>
    <row r="591" spans="1:11" ht="19.5" customHeight="1" thickBot="1">
      <c r="A591" s="966"/>
      <c r="B591" s="84" t="s">
        <v>201</v>
      </c>
      <c r="C591" s="112">
        <f>SUM(C586:C590)</f>
        <v>0</v>
      </c>
      <c r="D591" s="113"/>
      <c r="E591" s="122">
        <f>SUM(E586:E590)</f>
        <v>0</v>
      </c>
      <c r="F591" s="112">
        <f>SUM(F586:F590)</f>
        <v>0</v>
      </c>
      <c r="G591" s="113"/>
      <c r="H591" s="122">
        <f>SUM(H586:H590)</f>
        <v>0</v>
      </c>
      <c r="I591" s="112">
        <f>SUM(I586:I590)</f>
        <v>0</v>
      </c>
      <c r="J591" s="113"/>
      <c r="K591" s="122">
        <f>SUM(K586:K590)</f>
        <v>0</v>
      </c>
    </row>
    <row r="592" spans="1:11" ht="27" customHeight="1" thickBot="1">
      <c r="A592" s="1001" t="s">
        <v>285</v>
      </c>
      <c r="B592" s="1002"/>
      <c r="C592" s="116">
        <f>C577+C584+C591</f>
        <v>0</v>
      </c>
      <c r="D592" s="117"/>
      <c r="E592" s="392">
        <f>E577+E584+E591</f>
        <v>0</v>
      </c>
      <c r="F592" s="116">
        <f>F577+F584+F591</f>
        <v>0</v>
      </c>
      <c r="G592" s="117"/>
      <c r="H592" s="392">
        <f>H577+H584+H591</f>
        <v>0</v>
      </c>
      <c r="I592" s="116">
        <f>I577+I584+I591</f>
        <v>0</v>
      </c>
      <c r="J592" s="117"/>
      <c r="K592" s="392">
        <f>K577+K584+K591</f>
        <v>0</v>
      </c>
    </row>
    <row r="593" spans="1:11" ht="15" customHeight="1" thickBot="1">
      <c r="A593" s="89"/>
      <c r="B593" s="241"/>
      <c r="C593" s="214"/>
      <c r="D593" s="214"/>
      <c r="E593" s="214"/>
      <c r="F593" s="214"/>
      <c r="G593" s="214"/>
      <c r="H593" s="214"/>
      <c r="I593" s="214"/>
      <c r="J593" s="214"/>
      <c r="K593" s="214"/>
    </row>
    <row r="594" spans="1:11" ht="15" customHeight="1" thickBot="1">
      <c r="A594" s="980" t="s">
        <v>26</v>
      </c>
      <c r="B594" s="981"/>
      <c r="C594" s="116">
        <f>C430+C474+C516+C532+C569+C592</f>
        <v>0</v>
      </c>
      <c r="D594" s="117"/>
      <c r="E594" s="392">
        <f>E430+E474+E516+E532+E569+E592</f>
        <v>0</v>
      </c>
      <c r="F594" s="116">
        <f>F430+F474+F516+F532+F569+F592</f>
        <v>0</v>
      </c>
      <c r="G594" s="117"/>
      <c r="H594" s="392">
        <f>H430+H474+H516+H532+H569+H592</f>
        <v>0</v>
      </c>
      <c r="I594" s="116">
        <f>I430+I474+I516+I532+I569+I592</f>
        <v>0</v>
      </c>
      <c r="J594" s="117"/>
      <c r="K594" s="392">
        <f>K430+K474+K516+K532+K569+K592</f>
        <v>0</v>
      </c>
    </row>
    <row r="595" spans="1:11" ht="15" customHeight="1">
      <c r="A595" s="89"/>
      <c r="B595" s="241"/>
      <c r="C595" s="214"/>
      <c r="D595" s="214"/>
      <c r="E595" s="214"/>
      <c r="F595" s="214"/>
      <c r="G595" s="214"/>
      <c r="H595" s="214"/>
      <c r="I595" s="214"/>
      <c r="J595" s="214"/>
      <c r="K595" s="214"/>
    </row>
    <row r="596" spans="1:11" ht="19.5" customHeight="1">
      <c r="A596" s="543"/>
      <c r="B596" s="543"/>
      <c r="C596" s="544"/>
      <c r="D596" s="544"/>
      <c r="E596" s="544"/>
      <c r="F596" s="544"/>
      <c r="G596" s="544"/>
      <c r="H596" s="544"/>
      <c r="I596" s="544"/>
      <c r="J596" s="544"/>
      <c r="K596" s="544"/>
    </row>
    <row r="597" spans="1:11" ht="19.5" customHeight="1">
      <c r="A597" s="543"/>
      <c r="B597" s="543"/>
      <c r="C597" s="544"/>
      <c r="D597" s="544"/>
      <c r="E597" s="544"/>
      <c r="F597" s="544"/>
      <c r="G597" s="544"/>
      <c r="H597" s="544"/>
      <c r="I597" s="544"/>
      <c r="J597" s="544"/>
      <c r="K597" s="544"/>
    </row>
  </sheetData>
  <sheetProtection/>
  <mergeCells count="177">
    <mergeCell ref="A4:K4"/>
    <mergeCell ref="H6:K6"/>
    <mergeCell ref="A7:B7"/>
    <mergeCell ref="C7:K7"/>
    <mergeCell ref="A8:B8"/>
    <mergeCell ref="C8:K8"/>
    <mergeCell ref="C9:K9"/>
    <mergeCell ref="C10:K10"/>
    <mergeCell ref="C11:K11"/>
    <mergeCell ref="C12:K12"/>
    <mergeCell ref="C13:K13"/>
    <mergeCell ref="C14:K14"/>
    <mergeCell ref="C15:K15"/>
    <mergeCell ref="C16:K16"/>
    <mergeCell ref="C17:K17"/>
    <mergeCell ref="C18:K18"/>
    <mergeCell ref="A19:K19"/>
    <mergeCell ref="A20:K20"/>
    <mergeCell ref="A21:K21"/>
    <mergeCell ref="A22:B22"/>
    <mergeCell ref="C22:E22"/>
    <mergeCell ref="F22:H22"/>
    <mergeCell ref="I22:K22"/>
    <mergeCell ref="A23:A24"/>
    <mergeCell ref="B23:B24"/>
    <mergeCell ref="C23:D23"/>
    <mergeCell ref="E23:E24"/>
    <mergeCell ref="F23:G23"/>
    <mergeCell ref="H23:H24"/>
    <mergeCell ref="I23:J23"/>
    <mergeCell ref="K23:K24"/>
    <mergeCell ref="A25:A32"/>
    <mergeCell ref="A34:A39"/>
    <mergeCell ref="A41:A46"/>
    <mergeCell ref="A48:A53"/>
    <mergeCell ref="A55:A61"/>
    <mergeCell ref="A63:A69"/>
    <mergeCell ref="A70:B70"/>
    <mergeCell ref="A72:K72"/>
    <mergeCell ref="A73:A80"/>
    <mergeCell ref="A82:A88"/>
    <mergeCell ref="A90:A96"/>
    <mergeCell ref="A98:A109"/>
    <mergeCell ref="A111:A116"/>
    <mergeCell ref="A118:A123"/>
    <mergeCell ref="A124:B124"/>
    <mergeCell ref="A126:K126"/>
    <mergeCell ref="A127:A131"/>
    <mergeCell ref="A133:A137"/>
    <mergeCell ref="A139:A144"/>
    <mergeCell ref="A146:A151"/>
    <mergeCell ref="A153:A158"/>
    <mergeCell ref="A160:A165"/>
    <mergeCell ref="A166:B166"/>
    <mergeCell ref="A168:K168"/>
    <mergeCell ref="A169:A174"/>
    <mergeCell ref="A176:A181"/>
    <mergeCell ref="A182:B182"/>
    <mergeCell ref="A184:K184"/>
    <mergeCell ref="A185:A190"/>
    <mergeCell ref="A192:A197"/>
    <mergeCell ref="A199:A204"/>
    <mergeCell ref="A206:A211"/>
    <mergeCell ref="A213:A218"/>
    <mergeCell ref="A219:B219"/>
    <mergeCell ref="A221:B221"/>
    <mergeCell ref="A223:K223"/>
    <mergeCell ref="A224:A229"/>
    <mergeCell ref="A231:A236"/>
    <mergeCell ref="A238:A243"/>
    <mergeCell ref="A245:A250"/>
    <mergeCell ref="A252:A257"/>
    <mergeCell ref="A259:A264"/>
    <mergeCell ref="A266:B266"/>
    <mergeCell ref="A268:K268"/>
    <mergeCell ref="A269:A275"/>
    <mergeCell ref="A277:A283"/>
    <mergeCell ref="A285:A291"/>
    <mergeCell ref="A293:A298"/>
    <mergeCell ref="A300:A305"/>
    <mergeCell ref="A307:A312"/>
    <mergeCell ref="A314:B314"/>
    <mergeCell ref="F346:H346"/>
    <mergeCell ref="I346:K346"/>
    <mergeCell ref="A316:K316"/>
    <mergeCell ref="A317:A322"/>
    <mergeCell ref="A324:A329"/>
    <mergeCell ref="A331:B331"/>
    <mergeCell ref="A333:K333"/>
    <mergeCell ref="A334:A339"/>
    <mergeCell ref="C347:D347"/>
    <mergeCell ref="E347:E348"/>
    <mergeCell ref="A341:B341"/>
    <mergeCell ref="F347:G347"/>
    <mergeCell ref="H347:H348"/>
    <mergeCell ref="I347:J347"/>
    <mergeCell ref="A343:B343"/>
    <mergeCell ref="A345:K345"/>
    <mergeCell ref="A346:B346"/>
    <mergeCell ref="C346:E346"/>
    <mergeCell ref="C375:K375"/>
    <mergeCell ref="C376:K376"/>
    <mergeCell ref="K347:K348"/>
    <mergeCell ref="A354:B354"/>
    <mergeCell ref="A356:B356"/>
    <mergeCell ref="B359:K359"/>
    <mergeCell ref="H368:K368"/>
    <mergeCell ref="A369:B369"/>
    <mergeCell ref="C369:K369"/>
    <mergeCell ref="A347:A348"/>
    <mergeCell ref="A370:B370"/>
    <mergeCell ref="C370:K370"/>
    <mergeCell ref="C371:K371"/>
    <mergeCell ref="C372:K372"/>
    <mergeCell ref="C373:K373"/>
    <mergeCell ref="C374:K374"/>
    <mergeCell ref="C377:K377"/>
    <mergeCell ref="C378:K378"/>
    <mergeCell ref="C379:K379"/>
    <mergeCell ref="C380:K380"/>
    <mergeCell ref="H385:H386"/>
    <mergeCell ref="A381:K381"/>
    <mergeCell ref="A382:K382"/>
    <mergeCell ref="A383:K383"/>
    <mergeCell ref="A384:B384"/>
    <mergeCell ref="C384:E384"/>
    <mergeCell ref="F384:H384"/>
    <mergeCell ref="I384:K384"/>
    <mergeCell ref="I385:J385"/>
    <mergeCell ref="K385:K386"/>
    <mergeCell ref="F385:G385"/>
    <mergeCell ref="A415:A421"/>
    <mergeCell ref="A385:A386"/>
    <mergeCell ref="B385:B386"/>
    <mergeCell ref="C385:D385"/>
    <mergeCell ref="E385:E386"/>
    <mergeCell ref="A423:A429"/>
    <mergeCell ref="A430:B430"/>
    <mergeCell ref="A387:A392"/>
    <mergeCell ref="A394:A399"/>
    <mergeCell ref="A401:A406"/>
    <mergeCell ref="A408:A413"/>
    <mergeCell ref="A432:K432"/>
    <mergeCell ref="A433:A438"/>
    <mergeCell ref="A440:A445"/>
    <mergeCell ref="A447:A452"/>
    <mergeCell ref="A454:A459"/>
    <mergeCell ref="A461:A466"/>
    <mergeCell ref="A468:A473"/>
    <mergeCell ref="A474:B474"/>
    <mergeCell ref="A476:K476"/>
    <mergeCell ref="A477:A481"/>
    <mergeCell ref="A483:A487"/>
    <mergeCell ref="A489:A494"/>
    <mergeCell ref="A496:A501"/>
    <mergeCell ref="A503:A508"/>
    <mergeCell ref="A510:A515"/>
    <mergeCell ref="A516:B516"/>
    <mergeCell ref="A518:K518"/>
    <mergeCell ref="A519:A524"/>
    <mergeCell ref="A592:B592"/>
    <mergeCell ref="A594:B594"/>
    <mergeCell ref="A571:K571"/>
    <mergeCell ref="A572:A577"/>
    <mergeCell ref="A526:A531"/>
    <mergeCell ref="A532:B532"/>
    <mergeCell ref="A534:K534"/>
    <mergeCell ref="A535:A540"/>
    <mergeCell ref="A542:A547"/>
    <mergeCell ref="A549:A554"/>
    <mergeCell ref="M575:M579"/>
    <mergeCell ref="A579:A584"/>
    <mergeCell ref="M580:M581"/>
    <mergeCell ref="A586:A591"/>
    <mergeCell ref="A556:A561"/>
    <mergeCell ref="A563:A568"/>
    <mergeCell ref="A569:B56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Q197"/>
  <sheetViews>
    <sheetView zoomScalePageLayoutView="0" workbookViewId="0" topLeftCell="B26">
      <selection activeCell="G46" sqref="G46"/>
    </sheetView>
  </sheetViews>
  <sheetFormatPr defaultColWidth="9.140625" defaultRowHeight="12.75"/>
  <cols>
    <col min="1" max="1" width="15.8515625" style="64" customWidth="1"/>
    <col min="2" max="2" width="22.8515625" style="64" customWidth="1"/>
    <col min="3" max="3" width="10.140625" style="64" customWidth="1"/>
    <col min="4" max="4" width="19.00390625" style="64" customWidth="1"/>
    <col min="5" max="6" width="12.7109375" style="64" customWidth="1"/>
    <col min="7" max="7" width="13.421875" style="64" customWidth="1"/>
    <col min="8" max="8" width="12.7109375" style="64" customWidth="1"/>
    <col min="9" max="9" width="12.00390625" style="64" customWidth="1"/>
    <col min="10" max="10" width="12.7109375" style="64" customWidth="1"/>
    <col min="11" max="11" width="11.57421875" style="64" customWidth="1"/>
    <col min="12" max="12" width="12.7109375" style="64" customWidth="1"/>
    <col min="13" max="13" width="12.140625" style="64" customWidth="1"/>
    <col min="14" max="14" width="11.57421875" style="64" customWidth="1"/>
    <col min="15" max="15" width="11.8515625" style="64" customWidth="1"/>
    <col min="16" max="17" width="12.7109375" style="64" customWidth="1"/>
    <col min="18" max="16384" width="9.140625" style="64" customWidth="1"/>
  </cols>
  <sheetData>
    <row r="1" ht="12.75" customHeight="1" hidden="1"/>
    <row r="2" spans="1:17" s="63" customFormat="1" ht="22.5" customHeight="1">
      <c r="A2" s="921" t="s">
        <v>702</v>
      </c>
      <c r="B2" s="1035"/>
      <c r="C2" s="1035"/>
      <c r="D2" s="1035"/>
      <c r="E2" s="1035"/>
      <c r="F2" s="1035"/>
      <c r="G2" s="1035"/>
      <c r="H2" s="1035"/>
      <c r="I2" s="1035"/>
      <c r="J2" s="1035"/>
      <c r="K2" s="1035"/>
      <c r="L2" s="1035"/>
      <c r="M2" s="1035"/>
      <c r="N2" s="1035"/>
      <c r="O2" s="1035"/>
      <c r="P2" s="1035"/>
      <c r="Q2" s="1035"/>
    </row>
    <row r="3" spans="1:16" s="51" customFormat="1" ht="21.75" customHeight="1">
      <c r="A3" s="51" t="s">
        <v>58</v>
      </c>
      <c r="C3" s="53"/>
      <c r="E3" s="53"/>
      <c r="F3" s="65"/>
      <c r="G3" s="65"/>
      <c r="H3" s="65"/>
      <c r="I3" s="65"/>
      <c r="J3" s="65"/>
      <c r="K3" s="65"/>
      <c r="L3" s="65"/>
      <c r="M3" s="65"/>
      <c r="N3" s="65"/>
      <c r="O3" s="65"/>
      <c r="P3" s="65"/>
    </row>
    <row r="4" spans="1:17" s="51" customFormat="1" ht="21.75" customHeight="1" thickBot="1">
      <c r="A4" s="66" t="s">
        <v>199</v>
      </c>
      <c r="B4" s="66"/>
      <c r="C4" s="67"/>
      <c r="D4" s="66"/>
      <c r="E4" s="67"/>
      <c r="F4" s="68"/>
      <c r="G4" s="70"/>
      <c r="H4" s="70"/>
      <c r="I4" s="70"/>
      <c r="J4" s="70"/>
      <c r="K4" s="70"/>
      <c r="L4" s="70"/>
      <c r="M4" s="70"/>
      <c r="N4" s="923" t="s">
        <v>709</v>
      </c>
      <c r="O4" s="1036"/>
      <c r="P4" s="1036"/>
      <c r="Q4" s="1036"/>
    </row>
    <row r="5" spans="1:17" s="59" customFormat="1" ht="97.5" customHeight="1" thickBot="1">
      <c r="A5" s="1037" t="s">
        <v>202</v>
      </c>
      <c r="B5" s="1038" t="s">
        <v>203</v>
      </c>
      <c r="C5" s="1039" t="s">
        <v>54</v>
      </c>
      <c r="D5" s="1037" t="s">
        <v>204</v>
      </c>
      <c r="E5" s="1039" t="s">
        <v>55</v>
      </c>
      <c r="F5" s="820" t="s">
        <v>200</v>
      </c>
      <c r="G5" s="820" t="s">
        <v>707</v>
      </c>
      <c r="H5" s="1003" t="s">
        <v>488</v>
      </c>
      <c r="I5" s="1004"/>
      <c r="J5" s="1005"/>
      <c r="K5" s="1003" t="s">
        <v>513</v>
      </c>
      <c r="L5" s="1004"/>
      <c r="M5" s="1005"/>
      <c r="N5" s="1003" t="s">
        <v>708</v>
      </c>
      <c r="O5" s="1004"/>
      <c r="P5" s="1005"/>
      <c r="Q5" s="1029" t="s">
        <v>517</v>
      </c>
    </row>
    <row r="6" spans="1:17" s="59" customFormat="1" ht="21.75" customHeight="1" thickBot="1">
      <c r="A6" s="1037"/>
      <c r="B6" s="1038"/>
      <c r="C6" s="1039"/>
      <c r="D6" s="1037"/>
      <c r="E6" s="1039"/>
      <c r="F6" s="1031" t="s">
        <v>201</v>
      </c>
      <c r="G6" s="1031" t="s">
        <v>201</v>
      </c>
      <c r="H6" s="1025" t="s">
        <v>196</v>
      </c>
      <c r="I6" s="1027" t="s">
        <v>56</v>
      </c>
      <c r="J6" s="1031" t="s">
        <v>201</v>
      </c>
      <c r="K6" s="1025" t="s">
        <v>196</v>
      </c>
      <c r="L6" s="1027" t="s">
        <v>56</v>
      </c>
      <c r="M6" s="1031" t="s">
        <v>201</v>
      </c>
      <c r="N6" s="1025" t="s">
        <v>196</v>
      </c>
      <c r="O6" s="1027" t="s">
        <v>56</v>
      </c>
      <c r="P6" s="1031" t="s">
        <v>201</v>
      </c>
      <c r="Q6" s="1030"/>
    </row>
    <row r="7" spans="1:17" s="59" customFormat="1" ht="45" customHeight="1" thickBot="1">
      <c r="A7" s="1037"/>
      <c r="B7" s="1038"/>
      <c r="C7" s="1039"/>
      <c r="D7" s="1037"/>
      <c r="E7" s="1039"/>
      <c r="F7" s="1032"/>
      <c r="G7" s="1032"/>
      <c r="H7" s="1026"/>
      <c r="I7" s="1028"/>
      <c r="J7" s="1032"/>
      <c r="K7" s="1026"/>
      <c r="L7" s="1028"/>
      <c r="M7" s="1032"/>
      <c r="N7" s="1026"/>
      <c r="O7" s="1028"/>
      <c r="P7" s="1032"/>
      <c r="Q7" s="1028"/>
    </row>
    <row r="8" spans="1:17" s="72" customFormat="1" ht="22.5" customHeight="1" thickBot="1">
      <c r="A8" s="1070" t="s">
        <v>195</v>
      </c>
      <c r="B8" s="1071"/>
      <c r="C8" s="1071"/>
      <c r="D8" s="1071"/>
      <c r="E8" s="1072"/>
      <c r="F8" s="475">
        <f>F11</f>
        <v>0</v>
      </c>
      <c r="G8" s="475">
        <f aca="true" t="shared" si="0" ref="G8:Q8">G11</f>
        <v>0</v>
      </c>
      <c r="H8" s="475">
        <f t="shared" si="0"/>
        <v>0</v>
      </c>
      <c r="I8" s="475">
        <f t="shared" si="0"/>
        <v>0</v>
      </c>
      <c r="J8" s="475">
        <f t="shared" si="0"/>
        <v>0</v>
      </c>
      <c r="K8" s="475">
        <f t="shared" si="0"/>
        <v>0</v>
      </c>
      <c r="L8" s="475">
        <f t="shared" si="0"/>
        <v>0</v>
      </c>
      <c r="M8" s="475">
        <f t="shared" si="0"/>
        <v>0</v>
      </c>
      <c r="N8" s="475">
        <f t="shared" si="0"/>
        <v>0</v>
      </c>
      <c r="O8" s="475">
        <f t="shared" si="0"/>
        <v>0</v>
      </c>
      <c r="P8" s="475">
        <f t="shared" si="0"/>
        <v>0</v>
      </c>
      <c r="Q8" s="475">
        <f t="shared" si="0"/>
        <v>0</v>
      </c>
    </row>
    <row r="9" spans="3:17" s="52" customFormat="1" ht="4.5" customHeight="1">
      <c r="C9" s="73"/>
      <c r="E9" s="73"/>
      <c r="F9" s="74"/>
      <c r="G9" s="74"/>
      <c r="H9" s="74"/>
      <c r="I9" s="74"/>
      <c r="J9" s="74"/>
      <c r="K9" s="74"/>
      <c r="L9" s="74"/>
      <c r="M9" s="74"/>
      <c r="N9" s="74"/>
      <c r="O9" s="74"/>
      <c r="P9" s="74"/>
      <c r="Q9" s="74"/>
    </row>
    <row r="10" spans="1:17" s="52" customFormat="1" ht="4.5" customHeight="1" thickBot="1">
      <c r="A10" s="447"/>
      <c r="B10" s="447"/>
      <c r="C10" s="448"/>
      <c r="D10" s="447"/>
      <c r="E10" s="448"/>
      <c r="F10" s="449"/>
      <c r="G10" s="449"/>
      <c r="H10" s="449"/>
      <c r="I10" s="449"/>
      <c r="J10" s="449"/>
      <c r="K10" s="449"/>
      <c r="L10" s="449"/>
      <c r="M10" s="449"/>
      <c r="N10" s="449"/>
      <c r="O10" s="449"/>
      <c r="P10" s="449"/>
      <c r="Q10" s="449"/>
    </row>
    <row r="11" spans="1:17" s="75" customFormat="1" ht="21.75" customHeight="1" thickBot="1">
      <c r="A11" s="1016" t="s">
        <v>22</v>
      </c>
      <c r="B11" s="1017"/>
      <c r="C11" s="1017"/>
      <c r="D11" s="1017"/>
      <c r="E11" s="1018"/>
      <c r="F11" s="450">
        <f>F13</f>
        <v>0</v>
      </c>
      <c r="G11" s="450">
        <f aca="true" t="shared" si="1" ref="G11:Q11">G13</f>
        <v>0</v>
      </c>
      <c r="H11" s="450">
        <f t="shared" si="1"/>
        <v>0</v>
      </c>
      <c r="I11" s="450">
        <f t="shared" si="1"/>
        <v>0</v>
      </c>
      <c r="J11" s="450">
        <f t="shared" si="1"/>
        <v>0</v>
      </c>
      <c r="K11" s="450">
        <f t="shared" si="1"/>
        <v>0</v>
      </c>
      <c r="L11" s="450">
        <f t="shared" si="1"/>
        <v>0</v>
      </c>
      <c r="M11" s="450">
        <f t="shared" si="1"/>
        <v>0</v>
      </c>
      <c r="N11" s="450">
        <f t="shared" si="1"/>
        <v>0</v>
      </c>
      <c r="O11" s="450">
        <f t="shared" si="1"/>
        <v>0</v>
      </c>
      <c r="P11" s="450">
        <f t="shared" si="1"/>
        <v>0</v>
      </c>
      <c r="Q11" s="450">
        <f t="shared" si="1"/>
        <v>0</v>
      </c>
    </row>
    <row r="12" spans="1:17" s="52" customFormat="1" ht="4.5" customHeight="1" thickBot="1">
      <c r="A12" s="447"/>
      <c r="B12" s="447"/>
      <c r="C12" s="448"/>
      <c r="D12" s="447"/>
      <c r="E12" s="448"/>
      <c r="F12" s="449"/>
      <c r="G12" s="449"/>
      <c r="H12" s="449"/>
      <c r="I12" s="449"/>
      <c r="J12" s="449"/>
      <c r="K12" s="449"/>
      <c r="L12" s="449"/>
      <c r="M12" s="449"/>
      <c r="N12" s="449"/>
      <c r="O12" s="449"/>
      <c r="P12" s="449"/>
      <c r="Q12" s="449"/>
    </row>
    <row r="13" spans="1:17" s="6" customFormat="1" ht="21" customHeight="1" thickBot="1">
      <c r="A13" s="1019" t="s">
        <v>711</v>
      </c>
      <c r="B13" s="1020"/>
      <c r="C13" s="1020"/>
      <c r="D13" s="1020"/>
      <c r="E13" s="1021"/>
      <c r="F13" s="440">
        <f aca="true" t="shared" si="2" ref="F13:Q13">SUM(F14:F15)</f>
        <v>0</v>
      </c>
      <c r="G13" s="440">
        <f t="shared" si="2"/>
        <v>0</v>
      </c>
      <c r="H13" s="440">
        <f t="shared" si="2"/>
        <v>0</v>
      </c>
      <c r="I13" s="440">
        <f t="shared" si="2"/>
        <v>0</v>
      </c>
      <c r="J13" s="440">
        <f t="shared" si="2"/>
        <v>0</v>
      </c>
      <c r="K13" s="440">
        <f t="shared" si="2"/>
        <v>0</v>
      </c>
      <c r="L13" s="440">
        <f t="shared" si="2"/>
        <v>0</v>
      </c>
      <c r="M13" s="440">
        <f t="shared" si="2"/>
        <v>0</v>
      </c>
      <c r="N13" s="440">
        <f t="shared" si="2"/>
        <v>0</v>
      </c>
      <c r="O13" s="440">
        <f t="shared" si="2"/>
        <v>0</v>
      </c>
      <c r="P13" s="440">
        <f t="shared" si="2"/>
        <v>0</v>
      </c>
      <c r="Q13" s="440">
        <f t="shared" si="2"/>
        <v>0</v>
      </c>
    </row>
    <row r="14" spans="1:17" s="56" customFormat="1" ht="30" customHeight="1">
      <c r="A14" s="1073" t="s">
        <v>8</v>
      </c>
      <c r="B14" s="1053" t="s">
        <v>505</v>
      </c>
      <c r="C14" s="1051" t="s">
        <v>23</v>
      </c>
      <c r="D14" s="1053" t="s">
        <v>731</v>
      </c>
      <c r="E14" s="1051" t="s">
        <v>706</v>
      </c>
      <c r="F14" s="1046">
        <f>J14</f>
        <v>0</v>
      </c>
      <c r="G14" s="1046">
        <v>0</v>
      </c>
      <c r="H14" s="1046"/>
      <c r="I14" s="1044"/>
      <c r="J14" s="454">
        <f>SUM(H14:I14)</f>
        <v>0</v>
      </c>
      <c r="K14" s="1046"/>
      <c r="L14" s="1044"/>
      <c r="M14" s="454">
        <f>SUM(K14:L14)</f>
        <v>0</v>
      </c>
      <c r="N14" s="1046"/>
      <c r="O14" s="1044"/>
      <c r="P14" s="454">
        <f>SUM(N14:O14)</f>
        <v>0</v>
      </c>
      <c r="Q14" s="456">
        <f>J14+M14+P14</f>
        <v>0</v>
      </c>
    </row>
    <row r="15" spans="1:17" s="56" customFormat="1" ht="40.5" customHeight="1">
      <c r="A15" s="1074"/>
      <c r="B15" s="1054"/>
      <c r="C15" s="1052"/>
      <c r="D15" s="1054"/>
      <c r="E15" s="1052"/>
      <c r="F15" s="1045"/>
      <c r="G15" s="1045"/>
      <c r="H15" s="1045"/>
      <c r="I15" s="1045"/>
      <c r="J15" s="470" t="s">
        <v>703</v>
      </c>
      <c r="K15" s="1045"/>
      <c r="L15" s="1045"/>
      <c r="M15" s="470" t="s">
        <v>704</v>
      </c>
      <c r="N15" s="1045"/>
      <c r="O15" s="1045"/>
      <c r="P15" s="470" t="s">
        <v>703</v>
      </c>
      <c r="Q15" s="471" t="s">
        <v>705</v>
      </c>
    </row>
    <row r="16" spans="1:17" s="77" customFormat="1" ht="41.25" customHeight="1">
      <c r="A16" s="76" t="s">
        <v>168</v>
      </c>
      <c r="B16" s="1013" t="s">
        <v>5</v>
      </c>
      <c r="C16" s="1014"/>
      <c r="D16" s="1014"/>
      <c r="E16" s="1014"/>
      <c r="F16" s="1014"/>
      <c r="G16" s="1014"/>
      <c r="H16" s="1014"/>
      <c r="I16" s="1014"/>
      <c r="J16" s="1014"/>
      <c r="K16" s="1014"/>
      <c r="L16" s="1014"/>
      <c r="M16" s="1014"/>
      <c r="N16" s="1014"/>
      <c r="O16" s="1014"/>
      <c r="P16" s="1014"/>
      <c r="Q16" s="1014"/>
    </row>
    <row r="17" spans="1:17" s="77" customFormat="1" ht="15" customHeight="1">
      <c r="A17" s="79"/>
      <c r="B17" s="1013" t="s">
        <v>710</v>
      </c>
      <c r="C17" s="1014"/>
      <c r="D17" s="1014"/>
      <c r="E17" s="1014"/>
      <c r="F17" s="1014"/>
      <c r="G17" s="1014"/>
      <c r="H17" s="1014"/>
      <c r="I17" s="1014"/>
      <c r="J17" s="1014"/>
      <c r="K17" s="1014"/>
      <c r="L17" s="1014"/>
      <c r="M17" s="1014"/>
      <c r="N17" s="1014"/>
      <c r="O17" s="1014"/>
      <c r="P17" s="1014"/>
      <c r="Q17" s="1014"/>
    </row>
    <row r="18" spans="1:16" s="78" customFormat="1" ht="2.25" customHeight="1">
      <c r="A18" s="61"/>
      <c r="B18" s="59"/>
      <c r="C18" s="61"/>
      <c r="D18" s="61"/>
      <c r="E18" s="61"/>
      <c r="F18" s="62"/>
      <c r="G18" s="62"/>
      <c r="H18" s="62"/>
      <c r="I18" s="62"/>
      <c r="J18" s="62"/>
      <c r="K18" s="62"/>
      <c r="L18" s="62"/>
      <c r="M18" s="62"/>
      <c r="N18" s="62"/>
      <c r="O18" s="62"/>
      <c r="P18" s="62"/>
    </row>
    <row r="19" spans="1:16" s="78" customFormat="1" ht="12.75" customHeight="1">
      <c r="A19" s="61"/>
      <c r="B19" s="821" t="s">
        <v>732</v>
      </c>
      <c r="C19" s="61"/>
      <c r="D19" s="61"/>
      <c r="E19" s="61"/>
      <c r="F19" s="62"/>
      <c r="G19" s="62"/>
      <c r="H19" s="62"/>
      <c r="I19" s="62"/>
      <c r="J19" s="62"/>
      <c r="K19" s="62"/>
      <c r="L19" s="62"/>
      <c r="M19" s="62"/>
      <c r="N19" s="62"/>
      <c r="O19" s="62"/>
      <c r="P19" s="62"/>
    </row>
    <row r="20" spans="1:16" s="56" customFormat="1" ht="12.75" customHeight="1">
      <c r="A20" s="51"/>
      <c r="B20" s="51"/>
      <c r="C20" s="53"/>
      <c r="D20" s="53"/>
      <c r="E20" s="54"/>
      <c r="F20" s="55"/>
      <c r="G20" s="55"/>
      <c r="H20" s="55"/>
      <c r="I20" s="55"/>
      <c r="J20" s="55"/>
      <c r="K20" s="55"/>
      <c r="L20" s="55"/>
      <c r="M20" s="55"/>
      <c r="N20" s="55"/>
      <c r="O20" s="55"/>
      <c r="P20" s="55"/>
    </row>
    <row r="21" spans="1:16" s="56" customFormat="1" ht="12.75" customHeight="1">
      <c r="A21" s="51"/>
      <c r="B21" s="51"/>
      <c r="C21" s="53"/>
      <c r="D21" s="53"/>
      <c r="E21" s="54"/>
      <c r="F21" s="55"/>
      <c r="G21" s="55"/>
      <c r="H21" s="55"/>
      <c r="I21" s="55"/>
      <c r="J21" s="55"/>
      <c r="K21" s="55"/>
      <c r="L21" s="55"/>
      <c r="M21" s="55"/>
      <c r="N21" s="55"/>
      <c r="O21" s="55"/>
      <c r="P21" s="55"/>
    </row>
    <row r="22" spans="1:17" s="63" customFormat="1" ht="22.5" customHeight="1">
      <c r="A22" s="921" t="s">
        <v>722</v>
      </c>
      <c r="B22" s="1035"/>
      <c r="C22" s="1035"/>
      <c r="D22" s="1035"/>
      <c r="E22" s="1035"/>
      <c r="F22" s="1035"/>
      <c r="G22" s="1035"/>
      <c r="H22" s="1035"/>
      <c r="I22" s="1035"/>
      <c r="J22" s="1035"/>
      <c r="K22" s="1035"/>
      <c r="L22" s="1035"/>
      <c r="M22" s="1035"/>
      <c r="N22" s="1035"/>
      <c r="O22" s="1035"/>
      <c r="P22" s="1035"/>
      <c r="Q22" s="1035"/>
    </row>
    <row r="23" ht="12.75" customHeight="1"/>
    <row r="24" spans="1:16" s="51" customFormat="1" ht="21.75" customHeight="1">
      <c r="A24" s="51" t="s">
        <v>235</v>
      </c>
      <c r="B24" s="742"/>
      <c r="C24" s="53"/>
      <c r="E24" s="53"/>
      <c r="F24" s="65"/>
      <c r="G24" s="65"/>
      <c r="H24" s="65"/>
      <c r="I24" s="65"/>
      <c r="J24" s="65"/>
      <c r="K24" s="65"/>
      <c r="L24" s="65"/>
      <c r="M24" s="65"/>
      <c r="N24" s="65"/>
      <c r="O24" s="65"/>
      <c r="P24" s="65"/>
    </row>
    <row r="25" spans="1:17" s="51" customFormat="1" ht="31.5" customHeight="1" thickBot="1">
      <c r="A25" s="66" t="s">
        <v>199</v>
      </c>
      <c r="B25" s="66"/>
      <c r="C25" s="67"/>
      <c r="D25" s="66"/>
      <c r="E25" s="67"/>
      <c r="F25" s="68"/>
      <c r="G25" s="70"/>
      <c r="H25" s="70"/>
      <c r="I25" s="70"/>
      <c r="J25" s="70"/>
      <c r="K25" s="70"/>
      <c r="L25" s="70"/>
      <c r="M25" s="70"/>
      <c r="N25" s="923" t="s">
        <v>697</v>
      </c>
      <c r="O25" s="1036"/>
      <c r="P25" s="1036"/>
      <c r="Q25" s="1036"/>
    </row>
    <row r="26" spans="1:17" s="59" customFormat="1" ht="99" customHeight="1" thickBot="1">
      <c r="A26" s="1067" t="s">
        <v>202</v>
      </c>
      <c r="B26" s="1068" t="s">
        <v>203</v>
      </c>
      <c r="C26" s="1069" t="s">
        <v>54</v>
      </c>
      <c r="D26" s="1067" t="s">
        <v>204</v>
      </c>
      <c r="E26" s="1069" t="s">
        <v>55</v>
      </c>
      <c r="F26" s="823" t="s">
        <v>200</v>
      </c>
      <c r="G26" s="823" t="s">
        <v>707</v>
      </c>
      <c r="H26" s="1010" t="s">
        <v>488</v>
      </c>
      <c r="I26" s="1011"/>
      <c r="J26" s="1012"/>
      <c r="K26" s="1010" t="s">
        <v>513</v>
      </c>
      <c r="L26" s="1011"/>
      <c r="M26" s="1012"/>
      <c r="N26" s="1010" t="s">
        <v>708</v>
      </c>
      <c r="O26" s="1011"/>
      <c r="P26" s="1012"/>
      <c r="Q26" s="1065" t="s">
        <v>733</v>
      </c>
    </row>
    <row r="27" spans="1:17" s="59" customFormat="1" ht="21.75" customHeight="1" thickBot="1">
      <c r="A27" s="1067"/>
      <c r="B27" s="1068"/>
      <c r="C27" s="1069"/>
      <c r="D27" s="1067"/>
      <c r="E27" s="1069"/>
      <c r="F27" s="1008" t="s">
        <v>201</v>
      </c>
      <c r="G27" s="1008" t="s">
        <v>201</v>
      </c>
      <c r="H27" s="1063" t="s">
        <v>196</v>
      </c>
      <c r="I27" s="1061" t="s">
        <v>56</v>
      </c>
      <c r="J27" s="1008" t="s">
        <v>201</v>
      </c>
      <c r="K27" s="1063" t="s">
        <v>196</v>
      </c>
      <c r="L27" s="1061" t="s">
        <v>56</v>
      </c>
      <c r="M27" s="1008" t="s">
        <v>201</v>
      </c>
      <c r="N27" s="1063" t="s">
        <v>196</v>
      </c>
      <c r="O27" s="1061" t="s">
        <v>56</v>
      </c>
      <c r="P27" s="1008" t="s">
        <v>201</v>
      </c>
      <c r="Q27" s="1066"/>
    </row>
    <row r="28" spans="1:17" s="59" customFormat="1" ht="30" customHeight="1" thickBot="1">
      <c r="A28" s="1067"/>
      <c r="B28" s="1068"/>
      <c r="C28" s="1069"/>
      <c r="D28" s="1067"/>
      <c r="E28" s="1069"/>
      <c r="F28" s="1009"/>
      <c r="G28" s="1009"/>
      <c r="H28" s="1064"/>
      <c r="I28" s="1062"/>
      <c r="J28" s="1009"/>
      <c r="K28" s="1064"/>
      <c r="L28" s="1062"/>
      <c r="M28" s="1009"/>
      <c r="N28" s="1064"/>
      <c r="O28" s="1062"/>
      <c r="P28" s="1009"/>
      <c r="Q28" s="1062"/>
    </row>
    <row r="29" spans="1:17" s="72" customFormat="1" ht="22.5" customHeight="1" thickBot="1">
      <c r="A29" s="1055" t="s">
        <v>195</v>
      </c>
      <c r="B29" s="1056"/>
      <c r="C29" s="1056"/>
      <c r="D29" s="1056"/>
      <c r="E29" s="1057"/>
      <c r="F29" s="475">
        <f aca="true" t="shared" si="3" ref="F29:Q29">F32</f>
        <v>2000</v>
      </c>
      <c r="G29" s="475">
        <f t="shared" si="3"/>
        <v>2000</v>
      </c>
      <c r="H29" s="475">
        <f t="shared" si="3"/>
        <v>0</v>
      </c>
      <c r="I29" s="475">
        <f t="shared" si="3"/>
        <v>0</v>
      </c>
      <c r="J29" s="475">
        <f t="shared" si="3"/>
        <v>0</v>
      </c>
      <c r="K29" s="475">
        <f t="shared" si="3"/>
        <v>0</v>
      </c>
      <c r="L29" s="475">
        <f t="shared" si="3"/>
        <v>0</v>
      </c>
      <c r="M29" s="475">
        <f t="shared" si="3"/>
        <v>0</v>
      </c>
      <c r="N29" s="475">
        <f t="shared" si="3"/>
        <v>0</v>
      </c>
      <c r="O29" s="475">
        <f t="shared" si="3"/>
        <v>0</v>
      </c>
      <c r="P29" s="475">
        <f t="shared" si="3"/>
        <v>0</v>
      </c>
      <c r="Q29" s="475">
        <f t="shared" si="3"/>
        <v>0</v>
      </c>
    </row>
    <row r="30" spans="3:17" s="52" customFormat="1" ht="13.5" customHeight="1">
      <c r="C30" s="73"/>
      <c r="E30" s="73"/>
      <c r="F30" s="449"/>
      <c r="G30" s="449"/>
      <c r="H30" s="449"/>
      <c r="I30" s="449"/>
      <c r="J30" s="449"/>
      <c r="K30" s="449"/>
      <c r="L30" s="449"/>
      <c r="M30" s="449"/>
      <c r="N30" s="449"/>
      <c r="O30" s="449"/>
      <c r="P30" s="449"/>
      <c r="Q30" s="449"/>
    </row>
    <row r="31" spans="3:17" s="52" customFormat="1" ht="4.5" customHeight="1" thickBot="1">
      <c r="C31" s="73"/>
      <c r="E31" s="73"/>
      <c r="F31" s="449"/>
      <c r="G31" s="449"/>
      <c r="H31" s="449"/>
      <c r="I31" s="449"/>
      <c r="J31" s="449"/>
      <c r="K31" s="449"/>
      <c r="L31" s="449"/>
      <c r="M31" s="449"/>
      <c r="N31" s="449"/>
      <c r="O31" s="449"/>
      <c r="P31" s="449"/>
      <c r="Q31" s="449"/>
    </row>
    <row r="32" spans="1:17" s="75" customFormat="1" ht="21.75" customHeight="1" thickBot="1">
      <c r="A32" s="1058" t="s">
        <v>21</v>
      </c>
      <c r="B32" s="1059"/>
      <c r="C32" s="1059"/>
      <c r="D32" s="1059"/>
      <c r="E32" s="1060"/>
      <c r="F32" s="450">
        <f aca="true" t="shared" si="4" ref="F32:Q32">F34+F36</f>
        <v>2000</v>
      </c>
      <c r="G32" s="450">
        <f t="shared" si="4"/>
        <v>2000</v>
      </c>
      <c r="H32" s="450">
        <f t="shared" si="4"/>
        <v>0</v>
      </c>
      <c r="I32" s="450">
        <f t="shared" si="4"/>
        <v>0</v>
      </c>
      <c r="J32" s="450">
        <f t="shared" si="4"/>
        <v>0</v>
      </c>
      <c r="K32" s="450">
        <f t="shared" si="4"/>
        <v>0</v>
      </c>
      <c r="L32" s="450">
        <f t="shared" si="4"/>
        <v>0</v>
      </c>
      <c r="M32" s="450">
        <f t="shared" si="4"/>
        <v>0</v>
      </c>
      <c r="N32" s="450">
        <f t="shared" si="4"/>
        <v>0</v>
      </c>
      <c r="O32" s="450">
        <f t="shared" si="4"/>
        <v>0</v>
      </c>
      <c r="P32" s="450">
        <f t="shared" si="4"/>
        <v>0</v>
      </c>
      <c r="Q32" s="450">
        <f t="shared" si="4"/>
        <v>0</v>
      </c>
    </row>
    <row r="33" spans="3:17" s="52" customFormat="1" ht="14.25" customHeight="1" thickBot="1">
      <c r="C33" s="73"/>
      <c r="E33" s="73"/>
      <c r="F33" s="449"/>
      <c r="G33" s="449"/>
      <c r="H33" s="449"/>
      <c r="I33" s="449"/>
      <c r="J33" s="449"/>
      <c r="K33" s="449"/>
      <c r="L33" s="449"/>
      <c r="M33" s="449"/>
      <c r="N33" s="449"/>
      <c r="O33" s="449"/>
      <c r="P33" s="449"/>
      <c r="Q33" s="449"/>
    </row>
    <row r="34" spans="1:17" s="6" customFormat="1" ht="21" customHeight="1" thickBot="1">
      <c r="A34" s="1019" t="s">
        <v>711</v>
      </c>
      <c r="B34" s="1020"/>
      <c r="C34" s="1020"/>
      <c r="D34" s="1020"/>
      <c r="E34" s="1021"/>
      <c r="F34" s="440">
        <f aca="true" t="shared" si="5" ref="F34:Q34">SUM(F35)</f>
        <v>0</v>
      </c>
      <c r="G34" s="440">
        <f t="shared" si="5"/>
        <v>0</v>
      </c>
      <c r="H34" s="440">
        <f t="shared" si="5"/>
        <v>0</v>
      </c>
      <c r="I34" s="440">
        <f t="shared" si="5"/>
        <v>0</v>
      </c>
      <c r="J34" s="440">
        <f t="shared" si="5"/>
        <v>0</v>
      </c>
      <c r="K34" s="440">
        <f t="shared" si="5"/>
        <v>0</v>
      </c>
      <c r="L34" s="440">
        <f t="shared" si="5"/>
        <v>0</v>
      </c>
      <c r="M34" s="440">
        <f t="shared" si="5"/>
        <v>0</v>
      </c>
      <c r="N34" s="440">
        <f t="shared" si="5"/>
        <v>0</v>
      </c>
      <c r="O34" s="440">
        <f t="shared" si="5"/>
        <v>0</v>
      </c>
      <c r="P34" s="440">
        <f t="shared" si="5"/>
        <v>0</v>
      </c>
      <c r="Q34" s="440">
        <f t="shared" si="5"/>
        <v>0</v>
      </c>
    </row>
    <row r="35" spans="1:17" s="56" customFormat="1" ht="21.75" customHeight="1" thickBot="1">
      <c r="A35" s="446"/>
      <c r="B35" s="441"/>
      <c r="C35" s="442"/>
      <c r="D35" s="441"/>
      <c r="E35" s="442"/>
      <c r="F35" s="822"/>
      <c r="G35" s="822"/>
      <c r="H35" s="822"/>
      <c r="I35" s="822"/>
      <c r="J35" s="822"/>
      <c r="K35" s="822"/>
      <c r="L35" s="822"/>
      <c r="M35" s="822"/>
      <c r="N35" s="822"/>
      <c r="O35" s="822"/>
      <c r="P35" s="822"/>
      <c r="Q35" s="822"/>
    </row>
    <row r="36" spans="1:17" s="6" customFormat="1" ht="21" customHeight="1" thickBot="1">
      <c r="A36" s="1019" t="s">
        <v>712</v>
      </c>
      <c r="B36" s="1020"/>
      <c r="C36" s="1020"/>
      <c r="D36" s="1020"/>
      <c r="E36" s="1021"/>
      <c r="F36" s="440">
        <f>SUM(F37)</f>
        <v>2000</v>
      </c>
      <c r="G36" s="440">
        <f>SUM(G37)</f>
        <v>2000</v>
      </c>
      <c r="H36" s="440">
        <f>SUM(H37)</f>
        <v>0</v>
      </c>
      <c r="I36" s="440">
        <f aca="true" t="shared" si="6" ref="I36:Q36">SUM(I37)</f>
        <v>0</v>
      </c>
      <c r="J36" s="440">
        <f t="shared" si="6"/>
        <v>0</v>
      </c>
      <c r="K36" s="440">
        <f t="shared" si="6"/>
        <v>0</v>
      </c>
      <c r="L36" s="440">
        <f t="shared" si="6"/>
        <v>0</v>
      </c>
      <c r="M36" s="440">
        <f t="shared" si="6"/>
        <v>0</v>
      </c>
      <c r="N36" s="440">
        <f t="shared" si="6"/>
        <v>0</v>
      </c>
      <c r="O36" s="440">
        <f t="shared" si="6"/>
        <v>0</v>
      </c>
      <c r="P36" s="440">
        <f t="shared" si="6"/>
        <v>0</v>
      </c>
      <c r="Q36" s="440">
        <f t="shared" si="6"/>
        <v>0</v>
      </c>
    </row>
    <row r="37" spans="1:17" s="56" customFormat="1" ht="30" customHeight="1">
      <c r="A37" s="1047" t="s">
        <v>489</v>
      </c>
      <c r="B37" s="1049" t="s">
        <v>221</v>
      </c>
      <c r="C37" s="1051" t="s">
        <v>23</v>
      </c>
      <c r="D37" s="1053" t="s">
        <v>236</v>
      </c>
      <c r="E37" s="1051" t="s">
        <v>713</v>
      </c>
      <c r="F37" s="1046">
        <f>G37+Q37</f>
        <v>2000</v>
      </c>
      <c r="G37" s="1046">
        <v>2000</v>
      </c>
      <c r="H37" s="1046"/>
      <c r="I37" s="1044">
        <v>0</v>
      </c>
      <c r="J37" s="1006">
        <f>SUM(H37:I37)</f>
        <v>0</v>
      </c>
      <c r="K37" s="1046"/>
      <c r="L37" s="1044">
        <v>0</v>
      </c>
      <c r="M37" s="1006">
        <f>SUM(K37:L37)</f>
        <v>0</v>
      </c>
      <c r="N37" s="1046"/>
      <c r="O37" s="1044">
        <v>0</v>
      </c>
      <c r="P37" s="1006">
        <f>SUM(N37:O37)</f>
        <v>0</v>
      </c>
      <c r="Q37" s="1040">
        <f>J37+M37+P37</f>
        <v>0</v>
      </c>
    </row>
    <row r="38" spans="1:17" s="56" customFormat="1" ht="30" customHeight="1">
      <c r="A38" s="1048"/>
      <c r="B38" s="1050"/>
      <c r="C38" s="1052"/>
      <c r="D38" s="1054"/>
      <c r="E38" s="1052"/>
      <c r="F38" s="1045"/>
      <c r="G38" s="1045"/>
      <c r="H38" s="1045"/>
      <c r="I38" s="1045"/>
      <c r="J38" s="1007"/>
      <c r="K38" s="1045"/>
      <c r="L38" s="1045"/>
      <c r="M38" s="1007"/>
      <c r="N38" s="1045"/>
      <c r="O38" s="1045"/>
      <c r="P38" s="1007"/>
      <c r="Q38" s="1041"/>
    </row>
    <row r="39" spans="3:17" s="52" customFormat="1" ht="12.75" customHeight="1">
      <c r="C39" s="73"/>
      <c r="E39" s="73"/>
      <c r="F39" s="449"/>
      <c r="G39" s="449"/>
      <c r="H39" s="449"/>
      <c r="I39" s="449"/>
      <c r="J39" s="449"/>
      <c r="K39" s="449"/>
      <c r="L39" s="449"/>
      <c r="M39" s="449"/>
      <c r="N39" s="449"/>
      <c r="O39" s="449"/>
      <c r="P39" s="449"/>
      <c r="Q39" s="449"/>
    </row>
    <row r="40" spans="1:16" s="56" customFormat="1" ht="12.75" customHeight="1">
      <c r="A40" s="51"/>
      <c r="B40" s="51"/>
      <c r="C40" s="53"/>
      <c r="D40" s="53"/>
      <c r="E40" s="54"/>
      <c r="F40" s="55"/>
      <c r="G40" s="55"/>
      <c r="H40" s="55"/>
      <c r="I40" s="55"/>
      <c r="J40" s="55"/>
      <c r="K40" s="55"/>
      <c r="L40" s="55"/>
      <c r="M40" s="55"/>
      <c r="N40" s="55"/>
      <c r="O40" s="55"/>
      <c r="P40" s="55"/>
    </row>
    <row r="41" spans="1:17" s="77" customFormat="1" ht="15" customHeight="1">
      <c r="A41" s="76" t="s">
        <v>168</v>
      </c>
      <c r="B41" s="1013" t="s">
        <v>5</v>
      </c>
      <c r="C41" s="1014"/>
      <c r="D41" s="1014"/>
      <c r="E41" s="1014"/>
      <c r="F41" s="1014"/>
      <c r="G41" s="1014"/>
      <c r="H41" s="1014"/>
      <c r="I41" s="1014"/>
      <c r="J41" s="1014"/>
      <c r="K41" s="1014"/>
      <c r="L41" s="1014"/>
      <c r="M41" s="1014"/>
      <c r="N41" s="1014"/>
      <c r="O41" s="1014"/>
      <c r="P41" s="1014"/>
      <c r="Q41" s="1014"/>
    </row>
    <row r="42" spans="1:16" s="78" customFormat="1" ht="12.75" customHeight="1">
      <c r="A42" s="61"/>
      <c r="B42" s="59"/>
      <c r="C42" s="61"/>
      <c r="D42" s="61"/>
      <c r="E42" s="61"/>
      <c r="F42" s="62"/>
      <c r="G42" s="62"/>
      <c r="H42" s="62"/>
      <c r="I42" s="62"/>
      <c r="J42" s="62"/>
      <c r="K42" s="62"/>
      <c r="L42" s="62"/>
      <c r="M42" s="62"/>
      <c r="N42" s="62"/>
      <c r="O42" s="62"/>
      <c r="P42" s="62"/>
    </row>
    <row r="43" spans="1:17" s="77" customFormat="1" ht="15" customHeight="1">
      <c r="A43" s="79"/>
      <c r="B43" s="1013" t="s">
        <v>710</v>
      </c>
      <c r="C43" s="1014"/>
      <c r="D43" s="1014"/>
      <c r="E43" s="1014"/>
      <c r="F43" s="1014"/>
      <c r="G43" s="1014"/>
      <c r="H43" s="1014"/>
      <c r="I43" s="1014"/>
      <c r="J43" s="1014"/>
      <c r="K43" s="1014"/>
      <c r="L43" s="1014"/>
      <c r="M43" s="1014"/>
      <c r="N43" s="1014"/>
      <c r="O43" s="1014"/>
      <c r="P43" s="1014"/>
      <c r="Q43" s="1014"/>
    </row>
    <row r="44" spans="1:16" s="56" customFormat="1" ht="12.75" customHeight="1">
      <c r="A44" s="51"/>
      <c r="B44" s="51"/>
      <c r="C44" s="53"/>
      <c r="D44" s="53"/>
      <c r="E44" s="54"/>
      <c r="F44" s="55"/>
      <c r="G44" s="55"/>
      <c r="H44" s="55"/>
      <c r="I44" s="55"/>
      <c r="J44" s="55"/>
      <c r="K44" s="55"/>
      <c r="L44" s="55"/>
      <c r="M44" s="55"/>
      <c r="N44" s="55"/>
      <c r="O44" s="55"/>
      <c r="P44" s="55"/>
    </row>
    <row r="45" spans="1:16" s="56" customFormat="1" ht="12.75" customHeight="1">
      <c r="A45" s="51"/>
      <c r="B45" s="51"/>
      <c r="C45" s="53"/>
      <c r="D45" s="53"/>
      <c r="E45" s="54"/>
      <c r="F45" s="55"/>
      <c r="G45" s="55"/>
      <c r="H45" s="55"/>
      <c r="I45" s="55"/>
      <c r="J45" s="55"/>
      <c r="K45" s="55"/>
      <c r="L45" s="55"/>
      <c r="M45" s="55"/>
      <c r="N45" s="55"/>
      <c r="O45" s="55"/>
      <c r="P45" s="55"/>
    </row>
    <row r="46" spans="1:16" s="56" customFormat="1" ht="12.75" customHeight="1">
      <c r="A46" s="51"/>
      <c r="B46" s="51"/>
      <c r="C46" s="53"/>
      <c r="D46" s="53"/>
      <c r="E46" s="54"/>
      <c r="F46" s="55"/>
      <c r="G46" s="55"/>
      <c r="H46" s="55"/>
      <c r="I46" s="55"/>
      <c r="J46" s="55"/>
      <c r="K46" s="55"/>
      <c r="L46" s="55"/>
      <c r="M46" s="55"/>
      <c r="N46" s="55"/>
      <c r="O46" s="55"/>
      <c r="P46" s="55"/>
    </row>
    <row r="47" spans="1:16" s="56" customFormat="1" ht="12.75" customHeight="1">
      <c r="A47" s="51"/>
      <c r="B47" s="51"/>
      <c r="C47" s="53"/>
      <c r="D47" s="53"/>
      <c r="E47" s="54"/>
      <c r="F47" s="55"/>
      <c r="G47" s="55"/>
      <c r="H47" s="55"/>
      <c r="I47" s="55"/>
      <c r="J47" s="55"/>
      <c r="K47" s="55"/>
      <c r="L47" s="55"/>
      <c r="M47" s="55"/>
      <c r="N47" s="55"/>
      <c r="O47" s="55"/>
      <c r="P47" s="55"/>
    </row>
    <row r="48" spans="1:16" s="56" customFormat="1" ht="12.75" customHeight="1">
      <c r="A48" s="51"/>
      <c r="B48" s="51"/>
      <c r="C48" s="53"/>
      <c r="D48" s="53"/>
      <c r="E48" s="54"/>
      <c r="F48" s="55"/>
      <c r="G48" s="55"/>
      <c r="H48" s="55"/>
      <c r="I48" s="55"/>
      <c r="J48" s="55"/>
      <c r="K48" s="55"/>
      <c r="L48" s="55"/>
      <c r="M48" s="55"/>
      <c r="N48" s="55"/>
      <c r="O48" s="55"/>
      <c r="P48" s="55"/>
    </row>
    <row r="49" spans="1:16" s="56" customFormat="1" ht="12.75" customHeight="1">
      <c r="A49" s="51"/>
      <c r="B49" s="51"/>
      <c r="C49" s="53"/>
      <c r="D49" s="53"/>
      <c r="E49" s="54"/>
      <c r="F49" s="55"/>
      <c r="G49" s="55"/>
      <c r="H49" s="55"/>
      <c r="I49" s="55"/>
      <c r="J49" s="55"/>
      <c r="K49" s="55"/>
      <c r="L49" s="55"/>
      <c r="M49" s="55"/>
      <c r="N49" s="55"/>
      <c r="O49" s="55"/>
      <c r="P49" s="55"/>
    </row>
    <row r="50" spans="1:16" s="56" customFormat="1" ht="12.75" customHeight="1">
      <c r="A50" s="51"/>
      <c r="B50" s="51"/>
      <c r="C50" s="53"/>
      <c r="D50" s="53"/>
      <c r="E50" s="54"/>
      <c r="F50" s="55"/>
      <c r="G50" s="55"/>
      <c r="H50" s="55"/>
      <c r="I50" s="55"/>
      <c r="J50" s="55"/>
      <c r="K50" s="55"/>
      <c r="L50" s="55"/>
      <c r="M50" s="55"/>
      <c r="N50" s="55"/>
      <c r="O50" s="55"/>
      <c r="P50" s="55"/>
    </row>
    <row r="51" spans="1:16" s="56" customFormat="1" ht="12.75" customHeight="1">
      <c r="A51" s="51"/>
      <c r="B51" s="51"/>
      <c r="C51" s="53"/>
      <c r="D51" s="53"/>
      <c r="E51" s="54"/>
      <c r="F51" s="55"/>
      <c r="G51" s="55"/>
      <c r="H51" s="55"/>
      <c r="I51" s="55"/>
      <c r="J51" s="55"/>
      <c r="K51" s="55"/>
      <c r="L51" s="55"/>
      <c r="M51" s="55"/>
      <c r="N51" s="55"/>
      <c r="O51" s="55"/>
      <c r="P51" s="55"/>
    </row>
    <row r="52" spans="1:16" s="56" customFormat="1" ht="12.75" customHeight="1">
      <c r="A52" s="51"/>
      <c r="B52" s="51"/>
      <c r="C52" s="53"/>
      <c r="D52" s="53"/>
      <c r="E52" s="54"/>
      <c r="F52" s="55"/>
      <c r="G52" s="55"/>
      <c r="H52" s="55"/>
      <c r="I52" s="55"/>
      <c r="J52" s="55"/>
      <c r="K52" s="55"/>
      <c r="L52" s="55"/>
      <c r="M52" s="55"/>
      <c r="N52" s="55"/>
      <c r="O52" s="55"/>
      <c r="P52" s="55"/>
    </row>
    <row r="53" spans="1:16" s="56" customFormat="1" ht="12.75" customHeight="1">
      <c r="A53" s="51"/>
      <c r="B53" s="51"/>
      <c r="C53" s="53"/>
      <c r="D53" s="53"/>
      <c r="E53" s="54"/>
      <c r="F53" s="55"/>
      <c r="G53" s="55"/>
      <c r="H53" s="55"/>
      <c r="I53" s="55"/>
      <c r="J53" s="55"/>
      <c r="K53" s="55"/>
      <c r="L53" s="55"/>
      <c r="M53" s="55"/>
      <c r="N53" s="55"/>
      <c r="O53" s="55"/>
      <c r="P53" s="55"/>
    </row>
    <row r="54" spans="1:16" s="56" customFormat="1" ht="12.75" customHeight="1">
      <c r="A54" s="51"/>
      <c r="B54" s="51"/>
      <c r="C54" s="53"/>
      <c r="D54" s="53"/>
      <c r="E54" s="54"/>
      <c r="F54" s="55"/>
      <c r="G54" s="55"/>
      <c r="H54" s="55"/>
      <c r="I54" s="55"/>
      <c r="J54" s="55"/>
      <c r="K54" s="55"/>
      <c r="L54" s="55"/>
      <c r="M54" s="55"/>
      <c r="N54" s="55"/>
      <c r="O54" s="55"/>
      <c r="P54" s="55"/>
    </row>
    <row r="55" spans="1:16" s="56" customFormat="1" ht="12.75" customHeight="1">
      <c r="A55" s="51"/>
      <c r="B55" s="51"/>
      <c r="C55" s="53"/>
      <c r="D55" s="53"/>
      <c r="E55" s="54"/>
      <c r="F55" s="55"/>
      <c r="G55" s="55"/>
      <c r="H55" s="55"/>
      <c r="I55" s="55"/>
      <c r="J55" s="55"/>
      <c r="K55" s="55"/>
      <c r="L55" s="55"/>
      <c r="M55" s="55"/>
      <c r="N55" s="55"/>
      <c r="O55" s="55"/>
      <c r="P55" s="55"/>
    </row>
    <row r="56" spans="1:16" s="56" customFormat="1" ht="12.75" customHeight="1">
      <c r="A56" s="51"/>
      <c r="B56" s="51"/>
      <c r="C56" s="53"/>
      <c r="D56" s="53"/>
      <c r="E56" s="54"/>
      <c r="F56" s="55"/>
      <c r="G56" s="55"/>
      <c r="H56" s="55"/>
      <c r="I56" s="55"/>
      <c r="J56" s="55"/>
      <c r="K56" s="55"/>
      <c r="L56" s="55"/>
      <c r="M56" s="55"/>
      <c r="N56" s="55"/>
      <c r="O56" s="55"/>
      <c r="P56" s="55"/>
    </row>
    <row r="57" spans="1:16" s="56" customFormat="1" ht="12.75" customHeight="1">
      <c r="A57" s="51"/>
      <c r="B57" s="51"/>
      <c r="C57" s="53"/>
      <c r="D57" s="53"/>
      <c r="E57" s="54"/>
      <c r="F57" s="55"/>
      <c r="G57" s="55"/>
      <c r="H57" s="55"/>
      <c r="I57" s="55"/>
      <c r="J57" s="55"/>
      <c r="K57" s="55"/>
      <c r="L57" s="55"/>
      <c r="M57" s="55"/>
      <c r="N57" s="55"/>
      <c r="O57" s="55"/>
      <c r="P57" s="55"/>
    </row>
    <row r="58" spans="1:16" s="56" customFormat="1" ht="12.75" customHeight="1">
      <c r="A58" s="51"/>
      <c r="B58" s="51"/>
      <c r="C58" s="53"/>
      <c r="D58" s="53"/>
      <c r="E58" s="54"/>
      <c r="F58" s="55"/>
      <c r="G58" s="55"/>
      <c r="H58" s="55"/>
      <c r="I58" s="55"/>
      <c r="J58" s="55"/>
      <c r="K58" s="55"/>
      <c r="L58" s="55"/>
      <c r="M58" s="55"/>
      <c r="N58" s="55"/>
      <c r="O58" s="55"/>
      <c r="P58" s="55"/>
    </row>
    <row r="59" spans="1:16" s="56" customFormat="1" ht="12.75" customHeight="1">
      <c r="A59" s="51"/>
      <c r="B59" s="51"/>
      <c r="C59" s="53"/>
      <c r="D59" s="53"/>
      <c r="E59" s="54"/>
      <c r="F59" s="55"/>
      <c r="G59" s="55"/>
      <c r="H59" s="55"/>
      <c r="I59" s="55"/>
      <c r="J59" s="55"/>
      <c r="K59" s="55"/>
      <c r="L59" s="55"/>
      <c r="M59" s="55"/>
      <c r="N59" s="55"/>
      <c r="O59" s="55"/>
      <c r="P59" s="55"/>
    </row>
    <row r="60" spans="1:16" s="56" customFormat="1" ht="12.75" customHeight="1">
      <c r="A60" s="51"/>
      <c r="B60" s="51"/>
      <c r="C60" s="53"/>
      <c r="D60" s="53"/>
      <c r="E60" s="54"/>
      <c r="F60" s="55"/>
      <c r="G60" s="55"/>
      <c r="H60" s="55"/>
      <c r="I60" s="55"/>
      <c r="J60" s="55"/>
      <c r="K60" s="55"/>
      <c r="L60" s="55"/>
      <c r="M60" s="55"/>
      <c r="N60" s="55"/>
      <c r="O60" s="55"/>
      <c r="P60" s="55"/>
    </row>
    <row r="61" spans="1:16" s="56" customFormat="1" ht="12.75" customHeight="1">
      <c r="A61" s="51"/>
      <c r="B61" s="51"/>
      <c r="C61" s="53"/>
      <c r="D61" s="53"/>
      <c r="E61" s="54"/>
      <c r="F61" s="55"/>
      <c r="G61" s="55"/>
      <c r="H61" s="55"/>
      <c r="I61" s="55"/>
      <c r="J61" s="55"/>
      <c r="K61" s="55"/>
      <c r="L61" s="55"/>
      <c r="M61" s="55"/>
      <c r="N61" s="55"/>
      <c r="O61" s="55"/>
      <c r="P61" s="55"/>
    </row>
    <row r="62" spans="1:16" s="56" customFormat="1" ht="12.75" customHeight="1">
      <c r="A62" s="51"/>
      <c r="B62" s="51"/>
      <c r="C62" s="53"/>
      <c r="D62" s="53"/>
      <c r="E62" s="54"/>
      <c r="F62" s="55"/>
      <c r="G62" s="55"/>
      <c r="H62" s="55"/>
      <c r="I62" s="55"/>
      <c r="J62" s="55"/>
      <c r="K62" s="55"/>
      <c r="L62" s="55"/>
      <c r="M62" s="55"/>
      <c r="N62" s="55"/>
      <c r="O62" s="55"/>
      <c r="P62" s="55"/>
    </row>
    <row r="63" spans="1:16" s="56" customFormat="1" ht="12.75" customHeight="1">
      <c r="A63" s="51"/>
      <c r="B63" s="51"/>
      <c r="C63" s="53"/>
      <c r="D63" s="53"/>
      <c r="E63" s="54"/>
      <c r="F63" s="55"/>
      <c r="G63" s="55"/>
      <c r="H63" s="55"/>
      <c r="I63" s="55"/>
      <c r="J63" s="55"/>
      <c r="K63" s="55"/>
      <c r="L63" s="55"/>
      <c r="M63" s="55"/>
      <c r="N63" s="55"/>
      <c r="O63" s="55"/>
      <c r="P63" s="55"/>
    </row>
    <row r="64" spans="1:16" s="56" customFormat="1" ht="12.75" customHeight="1">
      <c r="A64" s="51"/>
      <c r="B64" s="51"/>
      <c r="C64" s="53"/>
      <c r="D64" s="53"/>
      <c r="E64" s="54"/>
      <c r="F64" s="55"/>
      <c r="G64" s="55"/>
      <c r="H64" s="55"/>
      <c r="I64" s="55"/>
      <c r="J64" s="55"/>
      <c r="K64" s="55"/>
      <c r="L64" s="55"/>
      <c r="M64" s="55"/>
      <c r="N64" s="55"/>
      <c r="O64" s="55"/>
      <c r="P64" s="55"/>
    </row>
    <row r="65" spans="1:16" s="56" customFormat="1" ht="12.75" customHeight="1">
      <c r="A65" s="51"/>
      <c r="B65" s="51"/>
      <c r="C65" s="53"/>
      <c r="D65" s="53"/>
      <c r="E65" s="54"/>
      <c r="F65" s="55"/>
      <c r="G65" s="55"/>
      <c r="H65" s="55"/>
      <c r="I65" s="55"/>
      <c r="J65" s="55"/>
      <c r="K65" s="55"/>
      <c r="L65" s="55"/>
      <c r="M65" s="55"/>
      <c r="N65" s="55"/>
      <c r="O65" s="55"/>
      <c r="P65" s="55"/>
    </row>
    <row r="66" spans="1:16" s="56" customFormat="1" ht="12.75" customHeight="1">
      <c r="A66" s="51"/>
      <c r="B66" s="51"/>
      <c r="C66" s="53"/>
      <c r="D66" s="53"/>
      <c r="E66" s="54"/>
      <c r="F66" s="55"/>
      <c r="G66" s="55"/>
      <c r="H66" s="55"/>
      <c r="I66" s="55"/>
      <c r="J66" s="55"/>
      <c r="K66" s="55"/>
      <c r="L66" s="55"/>
      <c r="M66" s="55"/>
      <c r="N66" s="55"/>
      <c r="O66" s="55"/>
      <c r="P66" s="55"/>
    </row>
    <row r="67" spans="1:16" s="56" customFormat="1" ht="12.75" customHeight="1">
      <c r="A67" s="51"/>
      <c r="B67" s="51"/>
      <c r="C67" s="53"/>
      <c r="D67" s="53"/>
      <c r="E67" s="54"/>
      <c r="F67" s="55"/>
      <c r="G67" s="55"/>
      <c r="H67" s="55"/>
      <c r="I67" s="55"/>
      <c r="J67" s="55"/>
      <c r="K67" s="55"/>
      <c r="L67" s="55"/>
      <c r="M67" s="55"/>
      <c r="N67" s="55"/>
      <c r="O67" s="55"/>
      <c r="P67" s="55"/>
    </row>
    <row r="68" spans="1:16" s="56" customFormat="1" ht="12.75" customHeight="1">
      <c r="A68" s="51"/>
      <c r="B68" s="51"/>
      <c r="C68" s="53"/>
      <c r="D68" s="53"/>
      <c r="E68" s="54"/>
      <c r="F68" s="55"/>
      <c r="G68" s="55"/>
      <c r="H68" s="55"/>
      <c r="I68" s="55"/>
      <c r="J68" s="55"/>
      <c r="K68" s="55"/>
      <c r="L68" s="55"/>
      <c r="M68" s="55"/>
      <c r="N68" s="55"/>
      <c r="O68" s="55"/>
      <c r="P68" s="55"/>
    </row>
    <row r="69" spans="1:16" s="56" customFormat="1" ht="12.75" customHeight="1">
      <c r="A69" s="51"/>
      <c r="B69" s="51"/>
      <c r="C69" s="53"/>
      <c r="D69" s="53"/>
      <c r="E69" s="54"/>
      <c r="F69" s="55"/>
      <c r="G69" s="55"/>
      <c r="H69" s="55"/>
      <c r="I69" s="55"/>
      <c r="J69" s="55"/>
      <c r="K69" s="55"/>
      <c r="L69" s="55"/>
      <c r="M69" s="55"/>
      <c r="N69" s="55"/>
      <c r="O69" s="55"/>
      <c r="P69" s="55"/>
    </row>
    <row r="70" spans="1:16" s="56" customFormat="1" ht="12.75" customHeight="1">
      <c r="A70" s="51"/>
      <c r="B70" s="51"/>
      <c r="C70" s="53"/>
      <c r="D70" s="53"/>
      <c r="E70" s="54"/>
      <c r="F70" s="55"/>
      <c r="G70" s="55"/>
      <c r="H70" s="55"/>
      <c r="I70" s="55"/>
      <c r="J70" s="55"/>
      <c r="K70" s="55"/>
      <c r="L70" s="55"/>
      <c r="M70" s="55"/>
      <c r="N70" s="55"/>
      <c r="O70" s="55"/>
      <c r="P70" s="55"/>
    </row>
    <row r="71" spans="1:16" s="56" customFormat="1" ht="12.75" customHeight="1">
      <c r="A71" s="51"/>
      <c r="B71" s="51"/>
      <c r="C71" s="53"/>
      <c r="D71" s="53"/>
      <c r="E71" s="54"/>
      <c r="F71" s="55"/>
      <c r="G71" s="55"/>
      <c r="H71" s="55"/>
      <c r="I71" s="55"/>
      <c r="J71" s="55"/>
      <c r="K71" s="55"/>
      <c r="L71" s="55"/>
      <c r="M71" s="55"/>
      <c r="N71" s="55"/>
      <c r="O71" s="55"/>
      <c r="P71" s="55"/>
    </row>
    <row r="72" spans="1:16" s="56" customFormat="1" ht="12.75" customHeight="1">
      <c r="A72" s="51"/>
      <c r="B72" s="51"/>
      <c r="C72" s="53"/>
      <c r="D72" s="53"/>
      <c r="E72" s="54"/>
      <c r="F72" s="55"/>
      <c r="G72" s="55"/>
      <c r="H72" s="55"/>
      <c r="I72" s="55"/>
      <c r="J72" s="55"/>
      <c r="K72" s="55"/>
      <c r="L72" s="55"/>
      <c r="M72" s="55"/>
      <c r="N72" s="55"/>
      <c r="O72" s="55"/>
      <c r="P72" s="55"/>
    </row>
    <row r="73" spans="1:16" s="56" customFormat="1" ht="12.75" customHeight="1">
      <c r="A73" s="51"/>
      <c r="B73" s="51"/>
      <c r="C73" s="53"/>
      <c r="D73" s="53"/>
      <c r="E73" s="54"/>
      <c r="F73" s="55"/>
      <c r="G73" s="55"/>
      <c r="H73" s="55"/>
      <c r="I73" s="55"/>
      <c r="J73" s="55"/>
      <c r="K73" s="55"/>
      <c r="L73" s="55"/>
      <c r="M73" s="55"/>
      <c r="N73" s="55"/>
      <c r="O73" s="55"/>
      <c r="P73" s="55"/>
    </row>
    <row r="74" spans="1:16" s="56" customFormat="1" ht="12.75" customHeight="1">
      <c r="A74" s="51"/>
      <c r="B74" s="51"/>
      <c r="C74" s="53"/>
      <c r="D74" s="53"/>
      <c r="E74" s="54"/>
      <c r="F74" s="55"/>
      <c r="G74" s="55"/>
      <c r="H74" s="55"/>
      <c r="I74" s="55"/>
      <c r="J74" s="55"/>
      <c r="K74" s="55"/>
      <c r="L74" s="55"/>
      <c r="M74" s="55"/>
      <c r="N74" s="55"/>
      <c r="O74" s="55"/>
      <c r="P74" s="55"/>
    </row>
    <row r="75" spans="1:16" s="56" customFormat="1" ht="12.75" customHeight="1">
      <c r="A75" s="51"/>
      <c r="B75" s="51"/>
      <c r="C75" s="53"/>
      <c r="D75" s="53"/>
      <c r="E75" s="54"/>
      <c r="F75" s="55"/>
      <c r="G75" s="55"/>
      <c r="H75" s="55"/>
      <c r="I75" s="55"/>
      <c r="J75" s="55"/>
      <c r="K75" s="55"/>
      <c r="L75" s="55"/>
      <c r="M75" s="55"/>
      <c r="N75" s="55"/>
      <c r="O75" s="55"/>
      <c r="P75" s="55"/>
    </row>
    <row r="76" spans="1:16" s="56" customFormat="1" ht="12.75" customHeight="1">
      <c r="A76" s="51"/>
      <c r="B76" s="51"/>
      <c r="C76" s="53"/>
      <c r="D76" s="53"/>
      <c r="E76" s="54"/>
      <c r="F76" s="55"/>
      <c r="G76" s="55"/>
      <c r="H76" s="55"/>
      <c r="I76" s="55"/>
      <c r="J76" s="55"/>
      <c r="K76" s="55"/>
      <c r="L76" s="55"/>
      <c r="M76" s="55"/>
      <c r="N76" s="55"/>
      <c r="O76" s="55"/>
      <c r="P76" s="55"/>
    </row>
    <row r="77" spans="1:16" s="56" customFormat="1" ht="12.75" customHeight="1">
      <c r="A77" s="51"/>
      <c r="B77" s="51"/>
      <c r="C77" s="53"/>
      <c r="D77" s="53"/>
      <c r="E77" s="54"/>
      <c r="F77" s="55"/>
      <c r="G77" s="55"/>
      <c r="H77" s="55"/>
      <c r="I77" s="55"/>
      <c r="J77" s="55"/>
      <c r="K77" s="55"/>
      <c r="L77" s="55"/>
      <c r="M77" s="55"/>
      <c r="N77" s="55"/>
      <c r="O77" s="55"/>
      <c r="P77" s="55"/>
    </row>
    <row r="78" spans="1:16" s="56" customFormat="1" ht="12.75" customHeight="1">
      <c r="A78" s="51"/>
      <c r="B78" s="51"/>
      <c r="C78" s="53"/>
      <c r="D78" s="53"/>
      <c r="E78" s="54"/>
      <c r="F78" s="55"/>
      <c r="G78" s="55"/>
      <c r="H78" s="55"/>
      <c r="I78" s="55"/>
      <c r="J78" s="55"/>
      <c r="K78" s="55"/>
      <c r="L78" s="55"/>
      <c r="M78" s="55"/>
      <c r="N78" s="55"/>
      <c r="O78" s="55"/>
      <c r="P78" s="55"/>
    </row>
    <row r="79" spans="1:16" s="56" customFormat="1" ht="12.75" customHeight="1">
      <c r="A79" s="51"/>
      <c r="B79" s="51"/>
      <c r="C79" s="53"/>
      <c r="D79" s="53"/>
      <c r="E79" s="54"/>
      <c r="F79" s="55"/>
      <c r="G79" s="55"/>
      <c r="H79" s="55"/>
      <c r="I79" s="55"/>
      <c r="J79" s="55"/>
      <c r="K79" s="55"/>
      <c r="L79" s="55"/>
      <c r="M79" s="55"/>
      <c r="N79" s="55"/>
      <c r="O79" s="55"/>
      <c r="P79" s="55"/>
    </row>
    <row r="80" spans="1:16" s="56" customFormat="1" ht="12.75" customHeight="1">
      <c r="A80" s="51"/>
      <c r="B80" s="51"/>
      <c r="C80" s="53"/>
      <c r="D80" s="53"/>
      <c r="E80" s="54"/>
      <c r="F80" s="55"/>
      <c r="G80" s="55"/>
      <c r="H80" s="55"/>
      <c r="I80" s="55"/>
      <c r="J80" s="55"/>
      <c r="K80" s="55"/>
      <c r="L80" s="55"/>
      <c r="M80" s="55"/>
      <c r="N80" s="55"/>
      <c r="O80" s="55"/>
      <c r="P80" s="55"/>
    </row>
    <row r="81" spans="1:16" s="56" customFormat="1" ht="12.75" customHeight="1">
      <c r="A81" s="51"/>
      <c r="B81" s="51"/>
      <c r="C81" s="53"/>
      <c r="D81" s="53"/>
      <c r="E81" s="54"/>
      <c r="F81" s="55"/>
      <c r="G81" s="55"/>
      <c r="H81" s="55"/>
      <c r="I81" s="55"/>
      <c r="J81" s="55"/>
      <c r="K81" s="55"/>
      <c r="L81" s="55"/>
      <c r="M81" s="55"/>
      <c r="N81" s="55"/>
      <c r="O81" s="55"/>
      <c r="P81" s="55"/>
    </row>
    <row r="82" spans="1:16" s="56" customFormat="1" ht="12.75" customHeight="1">
      <c r="A82" s="51"/>
      <c r="B82" s="51"/>
      <c r="C82" s="53"/>
      <c r="D82" s="53"/>
      <c r="E82" s="54"/>
      <c r="F82" s="55"/>
      <c r="G82" s="55"/>
      <c r="H82" s="55"/>
      <c r="I82" s="55"/>
      <c r="J82" s="55"/>
      <c r="K82" s="55"/>
      <c r="L82" s="55"/>
      <c r="M82" s="55"/>
      <c r="N82" s="55"/>
      <c r="O82" s="55"/>
      <c r="P82" s="55"/>
    </row>
    <row r="83" spans="1:16" s="56" customFormat="1" ht="12.75" customHeight="1">
      <c r="A83" s="51"/>
      <c r="B83" s="51"/>
      <c r="C83" s="53"/>
      <c r="D83" s="53"/>
      <c r="E83" s="54"/>
      <c r="F83" s="55"/>
      <c r="G83" s="55"/>
      <c r="H83" s="55"/>
      <c r="I83" s="55"/>
      <c r="J83" s="55"/>
      <c r="K83" s="55"/>
      <c r="L83" s="55"/>
      <c r="M83" s="55"/>
      <c r="N83" s="55"/>
      <c r="O83" s="55"/>
      <c r="P83" s="55"/>
    </row>
    <row r="84" spans="1:17" s="63" customFormat="1" ht="22.5" customHeight="1">
      <c r="A84" s="921" t="s">
        <v>514</v>
      </c>
      <c r="B84" s="1035"/>
      <c r="C84" s="1035"/>
      <c r="D84" s="1035"/>
      <c r="E84" s="1035"/>
      <c r="F84" s="1035"/>
      <c r="G84" s="1035"/>
      <c r="H84" s="1035"/>
      <c r="I84" s="1035"/>
      <c r="J84" s="1035"/>
      <c r="K84" s="1035"/>
      <c r="L84" s="1035"/>
      <c r="M84" s="1035"/>
      <c r="N84" s="1035"/>
      <c r="O84" s="1035"/>
      <c r="P84" s="1035"/>
      <c r="Q84" s="1035"/>
    </row>
    <row r="85" ht="12.75" customHeight="1"/>
    <row r="86" spans="1:16" s="51" customFormat="1" ht="21.75" customHeight="1">
      <c r="A86" s="51" t="s">
        <v>95</v>
      </c>
      <c r="C86" s="53"/>
      <c r="E86" s="53"/>
      <c r="F86" s="65"/>
      <c r="G86" s="65"/>
      <c r="H86" s="65"/>
      <c r="I86" s="65"/>
      <c r="J86" s="65"/>
      <c r="K86" s="65"/>
      <c r="L86" s="65"/>
      <c r="M86" s="65"/>
      <c r="N86" s="65"/>
      <c r="O86" s="65"/>
      <c r="P86" s="65"/>
    </row>
    <row r="87" spans="1:17" s="51" customFormat="1" ht="21" customHeight="1" thickBot="1">
      <c r="A87" s="66" t="s">
        <v>199</v>
      </c>
      <c r="B87" s="66"/>
      <c r="C87" s="67"/>
      <c r="D87" s="66"/>
      <c r="E87" s="67"/>
      <c r="F87" s="68"/>
      <c r="G87" s="70"/>
      <c r="H87" s="70"/>
      <c r="I87" s="70"/>
      <c r="J87" s="70"/>
      <c r="K87" s="70"/>
      <c r="L87" s="70"/>
      <c r="M87" s="70"/>
      <c r="N87" s="923" t="s">
        <v>512</v>
      </c>
      <c r="O87" s="1036"/>
      <c r="P87" s="1036"/>
      <c r="Q87" s="1036"/>
    </row>
    <row r="88" spans="1:17" s="59" customFormat="1" ht="72" customHeight="1" thickBot="1">
      <c r="A88" s="1037" t="s">
        <v>202</v>
      </c>
      <c r="B88" s="1038" t="s">
        <v>203</v>
      </c>
      <c r="C88" s="1039" t="s">
        <v>54</v>
      </c>
      <c r="D88" s="1037" t="s">
        <v>204</v>
      </c>
      <c r="E88" s="1039" t="s">
        <v>55</v>
      </c>
      <c r="F88" s="71"/>
      <c r="G88" s="71"/>
      <c r="H88" s="1004"/>
      <c r="I88" s="1004"/>
      <c r="J88" s="1005"/>
      <c r="K88" s="1004"/>
      <c r="L88" s="1004"/>
      <c r="M88" s="1005"/>
      <c r="N88" s="1004"/>
      <c r="O88" s="1004"/>
      <c r="P88" s="1005"/>
      <c r="Q88" s="1029" t="s">
        <v>491</v>
      </c>
    </row>
    <row r="89" spans="1:17" s="59" customFormat="1" ht="21.75" customHeight="1" thickBot="1">
      <c r="A89" s="1037"/>
      <c r="B89" s="1038"/>
      <c r="C89" s="1039"/>
      <c r="D89" s="1037"/>
      <c r="E89" s="1039"/>
      <c r="F89" s="1031" t="s">
        <v>201</v>
      </c>
      <c r="G89" s="1031" t="s">
        <v>201</v>
      </c>
      <c r="H89" s="1025" t="s">
        <v>196</v>
      </c>
      <c r="I89" s="1027" t="s">
        <v>56</v>
      </c>
      <c r="J89" s="1031" t="s">
        <v>201</v>
      </c>
      <c r="K89" s="1025" t="s">
        <v>196</v>
      </c>
      <c r="L89" s="1027" t="s">
        <v>56</v>
      </c>
      <c r="M89" s="1031" t="s">
        <v>201</v>
      </c>
      <c r="N89" s="1025" t="s">
        <v>196</v>
      </c>
      <c r="O89" s="1027" t="s">
        <v>56</v>
      </c>
      <c r="P89" s="1031" t="s">
        <v>201</v>
      </c>
      <c r="Q89" s="1030"/>
    </row>
    <row r="90" spans="1:17" s="59" customFormat="1" ht="24.75" customHeight="1" thickBot="1">
      <c r="A90" s="1037"/>
      <c r="B90" s="1038"/>
      <c r="C90" s="1039"/>
      <c r="D90" s="1037"/>
      <c r="E90" s="1039"/>
      <c r="F90" s="1032"/>
      <c r="G90" s="1032"/>
      <c r="H90" s="1026"/>
      <c r="I90" s="1028"/>
      <c r="J90" s="1032"/>
      <c r="K90" s="1026"/>
      <c r="L90" s="1028"/>
      <c r="M90" s="1032"/>
      <c r="N90" s="1026"/>
      <c r="O90" s="1028"/>
      <c r="P90" s="1032"/>
      <c r="Q90" s="1028"/>
    </row>
    <row r="91" spans="1:17" s="72" customFormat="1" ht="22.5" customHeight="1" thickBot="1">
      <c r="A91" s="1022" t="s">
        <v>195</v>
      </c>
      <c r="B91" s="1042"/>
      <c r="C91" s="1042"/>
      <c r="D91" s="1042"/>
      <c r="E91" s="1043"/>
      <c r="F91" s="475">
        <f aca="true" t="shared" si="7" ref="F91:Q91">F93+F100+F107</f>
        <v>2500</v>
      </c>
      <c r="G91" s="475">
        <f t="shared" si="7"/>
        <v>0</v>
      </c>
      <c r="H91" s="475">
        <f t="shared" si="7"/>
        <v>500</v>
      </c>
      <c r="I91" s="475">
        <f t="shared" si="7"/>
        <v>0</v>
      </c>
      <c r="J91" s="475">
        <f t="shared" si="7"/>
        <v>500</v>
      </c>
      <c r="K91" s="475">
        <f t="shared" si="7"/>
        <v>1000</v>
      </c>
      <c r="L91" s="475">
        <f t="shared" si="7"/>
        <v>0</v>
      </c>
      <c r="M91" s="475">
        <f t="shared" si="7"/>
        <v>1000</v>
      </c>
      <c r="N91" s="475">
        <f t="shared" si="7"/>
        <v>1000</v>
      </c>
      <c r="O91" s="475">
        <f t="shared" si="7"/>
        <v>0</v>
      </c>
      <c r="P91" s="475">
        <f t="shared" si="7"/>
        <v>1000</v>
      </c>
      <c r="Q91" s="475">
        <f t="shared" si="7"/>
        <v>2500</v>
      </c>
    </row>
    <row r="92" spans="1:17" s="52" customFormat="1" ht="4.5" customHeight="1" thickBot="1">
      <c r="A92" s="447"/>
      <c r="B92" s="447"/>
      <c r="C92" s="448"/>
      <c r="D92" s="447"/>
      <c r="E92" s="448"/>
      <c r="F92" s="449"/>
      <c r="G92" s="449"/>
      <c r="H92" s="449"/>
      <c r="I92" s="449"/>
      <c r="J92" s="449"/>
      <c r="K92" s="449"/>
      <c r="L92" s="449"/>
      <c r="M92" s="449"/>
      <c r="N92" s="449"/>
      <c r="O92" s="449"/>
      <c r="P92" s="449"/>
      <c r="Q92" s="449"/>
    </row>
    <row r="93" spans="1:17" s="75" customFormat="1" ht="21.75" customHeight="1" thickBot="1">
      <c r="A93" s="1016" t="s">
        <v>20</v>
      </c>
      <c r="B93" s="1017"/>
      <c r="C93" s="1017"/>
      <c r="D93" s="1017"/>
      <c r="E93" s="1018"/>
      <c r="F93" s="450">
        <f aca="true" t="shared" si="8" ref="F93:Q93">F95+F97</f>
        <v>0</v>
      </c>
      <c r="G93" s="450">
        <f t="shared" si="8"/>
        <v>0</v>
      </c>
      <c r="H93" s="450">
        <f t="shared" si="8"/>
        <v>0</v>
      </c>
      <c r="I93" s="450">
        <f t="shared" si="8"/>
        <v>0</v>
      </c>
      <c r="J93" s="450">
        <f t="shared" si="8"/>
        <v>0</v>
      </c>
      <c r="K93" s="450">
        <f t="shared" si="8"/>
        <v>0</v>
      </c>
      <c r="L93" s="450">
        <f t="shared" si="8"/>
        <v>0</v>
      </c>
      <c r="M93" s="450">
        <f t="shared" si="8"/>
        <v>0</v>
      </c>
      <c r="N93" s="450">
        <f t="shared" si="8"/>
        <v>0</v>
      </c>
      <c r="O93" s="450">
        <f t="shared" si="8"/>
        <v>0</v>
      </c>
      <c r="P93" s="450">
        <f t="shared" si="8"/>
        <v>0</v>
      </c>
      <c r="Q93" s="450">
        <f t="shared" si="8"/>
        <v>0</v>
      </c>
    </row>
    <row r="94" spans="1:17" s="52" customFormat="1" ht="4.5" customHeight="1" thickBot="1">
      <c r="A94" s="447"/>
      <c r="B94" s="447"/>
      <c r="C94" s="448"/>
      <c r="D94" s="447"/>
      <c r="E94" s="448"/>
      <c r="F94" s="449"/>
      <c r="G94" s="449"/>
      <c r="H94" s="449"/>
      <c r="I94" s="449"/>
      <c r="J94" s="449"/>
      <c r="K94" s="449"/>
      <c r="L94" s="449"/>
      <c r="M94" s="449"/>
      <c r="N94" s="449"/>
      <c r="O94" s="449"/>
      <c r="P94" s="449"/>
      <c r="Q94" s="449"/>
    </row>
    <row r="95" spans="1:17" s="6" customFormat="1" ht="21" customHeight="1" thickBot="1">
      <c r="A95" s="1019" t="s">
        <v>515</v>
      </c>
      <c r="B95" s="1020"/>
      <c r="C95" s="1020"/>
      <c r="D95" s="1020"/>
      <c r="E95" s="1021"/>
      <c r="F95" s="440">
        <f aca="true" t="shared" si="9" ref="F95:Q95">SUM(F96)</f>
        <v>0</v>
      </c>
      <c r="G95" s="440">
        <f t="shared" si="9"/>
        <v>0</v>
      </c>
      <c r="H95" s="440">
        <f t="shared" si="9"/>
        <v>0</v>
      </c>
      <c r="I95" s="440">
        <f t="shared" si="9"/>
        <v>0</v>
      </c>
      <c r="J95" s="440">
        <f t="shared" si="9"/>
        <v>0</v>
      </c>
      <c r="K95" s="440">
        <f t="shared" si="9"/>
        <v>0</v>
      </c>
      <c r="L95" s="440">
        <f t="shared" si="9"/>
        <v>0</v>
      </c>
      <c r="M95" s="440">
        <f t="shared" si="9"/>
        <v>0</v>
      </c>
      <c r="N95" s="440">
        <f t="shared" si="9"/>
        <v>0</v>
      </c>
      <c r="O95" s="440">
        <f t="shared" si="9"/>
        <v>0</v>
      </c>
      <c r="P95" s="440">
        <f t="shared" si="9"/>
        <v>0</v>
      </c>
      <c r="Q95" s="440">
        <f t="shared" si="9"/>
        <v>0</v>
      </c>
    </row>
    <row r="96" spans="1:17" s="56" customFormat="1" ht="30" customHeight="1" thickBot="1">
      <c r="A96" s="446"/>
      <c r="B96" s="441"/>
      <c r="C96" s="442"/>
      <c r="D96" s="441"/>
      <c r="E96" s="442"/>
      <c r="F96" s="443">
        <f>J96</f>
        <v>0</v>
      </c>
      <c r="G96" s="443">
        <v>0</v>
      </c>
      <c r="H96" s="443">
        <v>0</v>
      </c>
      <c r="I96" s="444">
        <v>0</v>
      </c>
      <c r="J96" s="443">
        <f>SUM(H96:I96)</f>
        <v>0</v>
      </c>
      <c r="K96" s="443">
        <v>0</v>
      </c>
      <c r="L96" s="444">
        <v>0</v>
      </c>
      <c r="M96" s="443">
        <f>SUM(K96:L96)</f>
        <v>0</v>
      </c>
      <c r="N96" s="443">
        <v>0</v>
      </c>
      <c r="O96" s="444">
        <v>0</v>
      </c>
      <c r="P96" s="443">
        <f>SUM(N96:O96)</f>
        <v>0</v>
      </c>
      <c r="Q96" s="445">
        <f>J96+M96+P96</f>
        <v>0</v>
      </c>
    </row>
    <row r="97" spans="1:17" s="6" customFormat="1" ht="21" customHeight="1" thickBot="1">
      <c r="A97" s="1019" t="s">
        <v>516</v>
      </c>
      <c r="B97" s="1020"/>
      <c r="C97" s="1020"/>
      <c r="D97" s="1020"/>
      <c r="E97" s="1021"/>
      <c r="F97" s="440">
        <f aca="true" t="shared" si="10" ref="F97:Q97">SUM(F98)</f>
        <v>0</v>
      </c>
      <c r="G97" s="440">
        <f t="shared" si="10"/>
        <v>0</v>
      </c>
      <c r="H97" s="440">
        <f t="shared" si="10"/>
        <v>0</v>
      </c>
      <c r="I97" s="440">
        <f t="shared" si="10"/>
        <v>0</v>
      </c>
      <c r="J97" s="440">
        <f t="shared" si="10"/>
        <v>0</v>
      </c>
      <c r="K97" s="440">
        <f t="shared" si="10"/>
        <v>0</v>
      </c>
      <c r="L97" s="440">
        <f t="shared" si="10"/>
        <v>0</v>
      </c>
      <c r="M97" s="440">
        <f t="shared" si="10"/>
        <v>0</v>
      </c>
      <c r="N97" s="440">
        <f t="shared" si="10"/>
        <v>0</v>
      </c>
      <c r="O97" s="440">
        <f t="shared" si="10"/>
        <v>0</v>
      </c>
      <c r="P97" s="440">
        <f t="shared" si="10"/>
        <v>0</v>
      </c>
      <c r="Q97" s="440">
        <f t="shared" si="10"/>
        <v>0</v>
      </c>
    </row>
    <row r="98" spans="1:17" s="56" customFormat="1" ht="30" customHeight="1" thickBot="1">
      <c r="A98" s="446"/>
      <c r="B98" s="441"/>
      <c r="C98" s="442"/>
      <c r="D98" s="441"/>
      <c r="E98" s="442"/>
      <c r="F98" s="443">
        <f>G98+Q98</f>
        <v>0</v>
      </c>
      <c r="G98" s="443">
        <v>0</v>
      </c>
      <c r="H98" s="443">
        <v>0</v>
      </c>
      <c r="I98" s="444">
        <v>0</v>
      </c>
      <c r="J98" s="443">
        <f>SUM(H98:I98)</f>
        <v>0</v>
      </c>
      <c r="K98" s="443">
        <v>0</v>
      </c>
      <c r="L98" s="444">
        <v>0</v>
      </c>
      <c r="M98" s="443">
        <f>SUM(K98:L98)</f>
        <v>0</v>
      </c>
      <c r="N98" s="443">
        <v>0</v>
      </c>
      <c r="O98" s="444">
        <v>0</v>
      </c>
      <c r="P98" s="443">
        <f>SUM(N98:O98)</f>
        <v>0</v>
      </c>
      <c r="Q98" s="445">
        <f>J98+M98+P98</f>
        <v>0</v>
      </c>
    </row>
    <row r="99" spans="1:17" s="52" customFormat="1" ht="4.5" customHeight="1" thickBot="1">
      <c r="A99" s="447"/>
      <c r="B99" s="447"/>
      <c r="C99" s="448"/>
      <c r="D99" s="447"/>
      <c r="E99" s="448"/>
      <c r="F99" s="449"/>
      <c r="G99" s="449"/>
      <c r="H99" s="449"/>
      <c r="I99" s="449"/>
      <c r="J99" s="449"/>
      <c r="K99" s="449"/>
      <c r="L99" s="449"/>
      <c r="M99" s="449"/>
      <c r="N99" s="449"/>
      <c r="O99" s="449"/>
      <c r="P99" s="449"/>
      <c r="Q99" s="449"/>
    </row>
    <row r="100" spans="1:17" s="75" customFormat="1" ht="21.75" customHeight="1" thickBot="1">
      <c r="A100" s="1016" t="s">
        <v>21</v>
      </c>
      <c r="B100" s="1017"/>
      <c r="C100" s="1017"/>
      <c r="D100" s="1017"/>
      <c r="E100" s="1018"/>
      <c r="F100" s="450">
        <f aca="true" t="shared" si="11" ref="F100:Q100">F102+F104</f>
        <v>2500</v>
      </c>
      <c r="G100" s="450">
        <f t="shared" si="11"/>
        <v>0</v>
      </c>
      <c r="H100" s="450">
        <f t="shared" si="11"/>
        <v>500</v>
      </c>
      <c r="I100" s="450">
        <f t="shared" si="11"/>
        <v>0</v>
      </c>
      <c r="J100" s="450">
        <f t="shared" si="11"/>
        <v>500</v>
      </c>
      <c r="K100" s="450">
        <f t="shared" si="11"/>
        <v>1000</v>
      </c>
      <c r="L100" s="450">
        <f t="shared" si="11"/>
        <v>0</v>
      </c>
      <c r="M100" s="450">
        <f t="shared" si="11"/>
        <v>1000</v>
      </c>
      <c r="N100" s="450">
        <f t="shared" si="11"/>
        <v>1000</v>
      </c>
      <c r="O100" s="450">
        <f t="shared" si="11"/>
        <v>0</v>
      </c>
      <c r="P100" s="450">
        <f t="shared" si="11"/>
        <v>1000</v>
      </c>
      <c r="Q100" s="450">
        <f t="shared" si="11"/>
        <v>2500</v>
      </c>
    </row>
    <row r="101" spans="1:17" s="52" customFormat="1" ht="4.5" customHeight="1" thickBot="1">
      <c r="A101" s="447"/>
      <c r="B101" s="447"/>
      <c r="C101" s="448"/>
      <c r="D101" s="447"/>
      <c r="E101" s="448"/>
      <c r="F101" s="449"/>
      <c r="G101" s="449"/>
      <c r="H101" s="449"/>
      <c r="I101" s="449"/>
      <c r="J101" s="449"/>
      <c r="K101" s="449"/>
      <c r="L101" s="449"/>
      <c r="M101" s="449"/>
      <c r="N101" s="449"/>
      <c r="O101" s="449"/>
      <c r="P101" s="449"/>
      <c r="Q101" s="449"/>
    </row>
    <row r="102" spans="1:17" s="6" customFormat="1" ht="21" customHeight="1" thickBot="1">
      <c r="A102" s="1019" t="s">
        <v>515</v>
      </c>
      <c r="B102" s="1020"/>
      <c r="C102" s="1020"/>
      <c r="D102" s="1020"/>
      <c r="E102" s="1021"/>
      <c r="F102" s="440">
        <f aca="true" t="shared" si="12" ref="F102:Q102">SUM(F103)</f>
        <v>0</v>
      </c>
      <c r="G102" s="440">
        <f t="shared" si="12"/>
        <v>0</v>
      </c>
      <c r="H102" s="440">
        <f t="shared" si="12"/>
        <v>0</v>
      </c>
      <c r="I102" s="440">
        <f t="shared" si="12"/>
        <v>0</v>
      </c>
      <c r="J102" s="440">
        <f t="shared" si="12"/>
        <v>0</v>
      </c>
      <c r="K102" s="440">
        <f t="shared" si="12"/>
        <v>0</v>
      </c>
      <c r="L102" s="440">
        <f t="shared" si="12"/>
        <v>0</v>
      </c>
      <c r="M102" s="440">
        <f t="shared" si="12"/>
        <v>0</v>
      </c>
      <c r="N102" s="440">
        <f t="shared" si="12"/>
        <v>0</v>
      </c>
      <c r="O102" s="440">
        <f t="shared" si="12"/>
        <v>0</v>
      </c>
      <c r="P102" s="440">
        <f t="shared" si="12"/>
        <v>0</v>
      </c>
      <c r="Q102" s="440">
        <f t="shared" si="12"/>
        <v>0</v>
      </c>
    </row>
    <row r="103" spans="1:17" s="56" customFormat="1" ht="30" customHeight="1" thickBot="1">
      <c r="A103" s="446"/>
      <c r="B103" s="441"/>
      <c r="C103" s="442"/>
      <c r="D103" s="441"/>
      <c r="E103" s="442"/>
      <c r="F103" s="443">
        <f>G103+J103</f>
        <v>0</v>
      </c>
      <c r="G103" s="443">
        <v>0</v>
      </c>
      <c r="H103" s="443">
        <v>0</v>
      </c>
      <c r="I103" s="444">
        <v>0</v>
      </c>
      <c r="J103" s="443">
        <f>SUM(H103:I103)</f>
        <v>0</v>
      </c>
      <c r="K103" s="443">
        <v>0</v>
      </c>
      <c r="L103" s="444">
        <v>0</v>
      </c>
      <c r="M103" s="443">
        <f>SUM(K103:L103)</f>
        <v>0</v>
      </c>
      <c r="N103" s="443">
        <v>0</v>
      </c>
      <c r="O103" s="444">
        <v>0</v>
      </c>
      <c r="P103" s="443">
        <f>SUM(N103:O103)</f>
        <v>0</v>
      </c>
      <c r="Q103" s="445">
        <f>J103+M103+P103</f>
        <v>0</v>
      </c>
    </row>
    <row r="104" spans="1:17" s="6" customFormat="1" ht="21" customHeight="1" thickBot="1">
      <c r="A104" s="1019" t="s">
        <v>507</v>
      </c>
      <c r="B104" s="1020"/>
      <c r="C104" s="1020"/>
      <c r="D104" s="1020"/>
      <c r="E104" s="1021"/>
      <c r="F104" s="440">
        <f>SUM(F105)</f>
        <v>2500</v>
      </c>
      <c r="G104" s="440">
        <f>SUM(G105)</f>
        <v>0</v>
      </c>
      <c r="H104" s="440">
        <f>SUM(H105)</f>
        <v>500</v>
      </c>
      <c r="I104" s="440">
        <f aca="true" t="shared" si="13" ref="I104:Q104">SUM(I105)</f>
        <v>0</v>
      </c>
      <c r="J104" s="440">
        <f t="shared" si="13"/>
        <v>500</v>
      </c>
      <c r="K104" s="440">
        <f t="shared" si="13"/>
        <v>1000</v>
      </c>
      <c r="L104" s="440">
        <f t="shared" si="13"/>
        <v>0</v>
      </c>
      <c r="M104" s="440">
        <f t="shared" si="13"/>
        <v>1000</v>
      </c>
      <c r="N104" s="440">
        <f t="shared" si="13"/>
        <v>1000</v>
      </c>
      <c r="O104" s="440">
        <f t="shared" si="13"/>
        <v>0</v>
      </c>
      <c r="P104" s="440">
        <f t="shared" si="13"/>
        <v>1000</v>
      </c>
      <c r="Q104" s="440">
        <f t="shared" si="13"/>
        <v>2500</v>
      </c>
    </row>
    <row r="105" spans="1:17" s="56" customFormat="1" ht="54.75" customHeight="1" thickBot="1">
      <c r="A105" s="446" t="s">
        <v>24</v>
      </c>
      <c r="B105" s="441" t="s">
        <v>27</v>
      </c>
      <c r="C105" s="442" t="s">
        <v>23</v>
      </c>
      <c r="D105" s="441" t="s">
        <v>526</v>
      </c>
      <c r="E105" s="446" t="s">
        <v>525</v>
      </c>
      <c r="F105" s="443">
        <f>G105+Q105</f>
        <v>2500</v>
      </c>
      <c r="G105" s="443"/>
      <c r="H105" s="443">
        <v>500</v>
      </c>
      <c r="I105" s="444">
        <v>0</v>
      </c>
      <c r="J105" s="443">
        <f>SUM(H105:I105)</f>
        <v>500</v>
      </c>
      <c r="K105" s="443">
        <v>1000</v>
      </c>
      <c r="L105" s="444">
        <v>0</v>
      </c>
      <c r="M105" s="443">
        <f>SUM(K105:L105)</f>
        <v>1000</v>
      </c>
      <c r="N105" s="443">
        <v>1000</v>
      </c>
      <c r="O105" s="444">
        <v>0</v>
      </c>
      <c r="P105" s="443">
        <f>SUM(N105:O105)</f>
        <v>1000</v>
      </c>
      <c r="Q105" s="445">
        <f>J105+M105+P105</f>
        <v>2500</v>
      </c>
    </row>
    <row r="106" spans="1:17" s="52" customFormat="1" ht="4.5" customHeight="1" thickBot="1">
      <c r="A106" s="447"/>
      <c r="B106" s="447"/>
      <c r="C106" s="448"/>
      <c r="D106" s="447"/>
      <c r="E106" s="448"/>
      <c r="F106" s="449"/>
      <c r="G106" s="449"/>
      <c r="H106" s="449"/>
      <c r="I106" s="449"/>
      <c r="J106" s="449"/>
      <c r="K106" s="449"/>
      <c r="L106" s="449"/>
      <c r="M106" s="449"/>
      <c r="N106" s="449"/>
      <c r="O106" s="449"/>
      <c r="P106" s="449"/>
      <c r="Q106" s="449"/>
    </row>
    <row r="107" spans="1:17" s="75" customFormat="1" ht="21.75" customHeight="1" thickBot="1">
      <c r="A107" s="1016" t="s">
        <v>22</v>
      </c>
      <c r="B107" s="1017"/>
      <c r="C107" s="1017"/>
      <c r="D107" s="1017"/>
      <c r="E107" s="1018"/>
      <c r="F107" s="450">
        <f aca="true" t="shared" si="14" ref="F107:Q107">F109+F111</f>
        <v>0</v>
      </c>
      <c r="G107" s="450">
        <f t="shared" si="14"/>
        <v>0</v>
      </c>
      <c r="H107" s="450">
        <f t="shared" si="14"/>
        <v>0</v>
      </c>
      <c r="I107" s="450">
        <f t="shared" si="14"/>
        <v>0</v>
      </c>
      <c r="J107" s="450">
        <f t="shared" si="14"/>
        <v>0</v>
      </c>
      <c r="K107" s="450">
        <f t="shared" si="14"/>
        <v>0</v>
      </c>
      <c r="L107" s="450">
        <f t="shared" si="14"/>
        <v>0</v>
      </c>
      <c r="M107" s="450">
        <f t="shared" si="14"/>
        <v>0</v>
      </c>
      <c r="N107" s="450">
        <f t="shared" si="14"/>
        <v>0</v>
      </c>
      <c r="O107" s="450">
        <f t="shared" si="14"/>
        <v>0</v>
      </c>
      <c r="P107" s="450">
        <f t="shared" si="14"/>
        <v>0</v>
      </c>
      <c r="Q107" s="450">
        <f t="shared" si="14"/>
        <v>0</v>
      </c>
    </row>
    <row r="108" spans="1:17" s="52" customFormat="1" ht="4.5" customHeight="1" thickBot="1">
      <c r="A108" s="447"/>
      <c r="B108" s="447"/>
      <c r="C108" s="448"/>
      <c r="D108" s="447"/>
      <c r="E108" s="448"/>
      <c r="F108" s="449"/>
      <c r="G108" s="449"/>
      <c r="H108" s="449"/>
      <c r="I108" s="449"/>
      <c r="J108" s="449"/>
      <c r="K108" s="449"/>
      <c r="L108" s="449"/>
      <c r="M108" s="449"/>
      <c r="N108" s="449"/>
      <c r="O108" s="449"/>
      <c r="P108" s="449"/>
      <c r="Q108" s="449"/>
    </row>
    <row r="109" spans="1:17" s="6" customFormat="1" ht="21" customHeight="1" thickBot="1">
      <c r="A109" s="1019" t="s">
        <v>506</v>
      </c>
      <c r="B109" s="1020"/>
      <c r="C109" s="1020"/>
      <c r="D109" s="1020"/>
      <c r="E109" s="1021"/>
      <c r="F109" s="440">
        <f>SUM(F110)</f>
        <v>0</v>
      </c>
      <c r="G109" s="440">
        <f>SUM(G110)</f>
        <v>0</v>
      </c>
      <c r="H109" s="440">
        <f>SUM(H110)</f>
        <v>0</v>
      </c>
      <c r="I109" s="440">
        <f aca="true" t="shared" si="15" ref="I109:Q109">SUM(I110)</f>
        <v>0</v>
      </c>
      <c r="J109" s="440">
        <f t="shared" si="15"/>
        <v>0</v>
      </c>
      <c r="K109" s="440">
        <f t="shared" si="15"/>
        <v>0</v>
      </c>
      <c r="L109" s="440">
        <f t="shared" si="15"/>
        <v>0</v>
      </c>
      <c r="M109" s="440">
        <f t="shared" si="15"/>
        <v>0</v>
      </c>
      <c r="N109" s="440">
        <f t="shared" si="15"/>
        <v>0</v>
      </c>
      <c r="O109" s="440">
        <f t="shared" si="15"/>
        <v>0</v>
      </c>
      <c r="P109" s="440">
        <f t="shared" si="15"/>
        <v>0</v>
      </c>
      <c r="Q109" s="440">
        <f t="shared" si="15"/>
        <v>0</v>
      </c>
    </row>
    <row r="110" spans="1:17" s="56" customFormat="1" ht="30" customHeight="1" thickBot="1">
      <c r="A110" s="451"/>
      <c r="B110" s="452"/>
      <c r="C110" s="453"/>
      <c r="D110" s="452"/>
      <c r="E110" s="451"/>
      <c r="F110" s="454">
        <f>J110</f>
        <v>0</v>
      </c>
      <c r="G110" s="454">
        <v>0</v>
      </c>
      <c r="H110" s="454">
        <v>0</v>
      </c>
      <c r="I110" s="455">
        <v>0</v>
      </c>
      <c r="J110" s="454">
        <f>SUM(H110:I110)</f>
        <v>0</v>
      </c>
      <c r="K110" s="454">
        <v>0</v>
      </c>
      <c r="L110" s="455">
        <v>0</v>
      </c>
      <c r="M110" s="454">
        <f>SUM(K110:L110)</f>
        <v>0</v>
      </c>
      <c r="N110" s="454">
        <v>0</v>
      </c>
      <c r="O110" s="455">
        <v>0</v>
      </c>
      <c r="P110" s="454">
        <f>SUM(N110:O110)</f>
        <v>0</v>
      </c>
      <c r="Q110" s="456">
        <f>J110+M110+P110</f>
        <v>0</v>
      </c>
    </row>
    <row r="111" spans="1:17" s="6" customFormat="1" ht="21" customHeight="1" thickBot="1">
      <c r="A111" s="1019" t="s">
        <v>507</v>
      </c>
      <c r="B111" s="1020"/>
      <c r="C111" s="1020"/>
      <c r="D111" s="1020"/>
      <c r="E111" s="1021"/>
      <c r="F111" s="440">
        <f>SUM(F112)</f>
        <v>0</v>
      </c>
      <c r="G111" s="440">
        <f>SUM(G112)</f>
        <v>0</v>
      </c>
      <c r="H111" s="440">
        <f>SUM(H112)</f>
        <v>0</v>
      </c>
      <c r="I111" s="440">
        <f aca="true" t="shared" si="16" ref="I111:Q111">SUM(I112)</f>
        <v>0</v>
      </c>
      <c r="J111" s="440">
        <f t="shared" si="16"/>
        <v>0</v>
      </c>
      <c r="K111" s="440">
        <f t="shared" si="16"/>
        <v>0</v>
      </c>
      <c r="L111" s="440">
        <f t="shared" si="16"/>
        <v>0</v>
      </c>
      <c r="M111" s="440">
        <f t="shared" si="16"/>
        <v>0</v>
      </c>
      <c r="N111" s="440">
        <f t="shared" si="16"/>
        <v>0</v>
      </c>
      <c r="O111" s="440">
        <f t="shared" si="16"/>
        <v>0</v>
      </c>
      <c r="P111" s="440">
        <f t="shared" si="16"/>
        <v>0</v>
      </c>
      <c r="Q111" s="440">
        <f t="shared" si="16"/>
        <v>0</v>
      </c>
    </row>
    <row r="112" spans="1:17" s="56" customFormat="1" ht="30" customHeight="1" thickBot="1">
      <c r="A112" s="446"/>
      <c r="B112" s="441"/>
      <c r="C112" s="442"/>
      <c r="D112" s="441"/>
      <c r="E112" s="442"/>
      <c r="F112" s="443">
        <f>G112+Q112</f>
        <v>0</v>
      </c>
      <c r="G112" s="443">
        <v>0</v>
      </c>
      <c r="H112" s="443">
        <v>0</v>
      </c>
      <c r="I112" s="444">
        <v>0</v>
      </c>
      <c r="J112" s="443">
        <f>SUM(H112:I112)</f>
        <v>0</v>
      </c>
      <c r="K112" s="443">
        <v>0</v>
      </c>
      <c r="L112" s="444">
        <v>0</v>
      </c>
      <c r="M112" s="443">
        <f>SUM(K112:L112)</f>
        <v>0</v>
      </c>
      <c r="N112" s="443">
        <v>0</v>
      </c>
      <c r="O112" s="444">
        <v>0</v>
      </c>
      <c r="P112" s="443">
        <f>SUM(N112:O112)</f>
        <v>0</v>
      </c>
      <c r="Q112" s="445">
        <f>J112+M112+P112</f>
        <v>0</v>
      </c>
    </row>
    <row r="113" spans="1:17" s="56" customFormat="1" ht="12.75" customHeight="1">
      <c r="A113" s="476"/>
      <c r="B113" s="476"/>
      <c r="C113" s="477"/>
      <c r="D113" s="477"/>
      <c r="E113" s="478"/>
      <c r="F113" s="479"/>
      <c r="G113" s="479"/>
      <c r="H113" s="479"/>
      <c r="I113" s="479"/>
      <c r="J113" s="479"/>
      <c r="K113" s="479"/>
      <c r="L113" s="479"/>
      <c r="M113" s="479"/>
      <c r="N113" s="479"/>
      <c r="O113" s="479"/>
      <c r="P113" s="479"/>
      <c r="Q113" s="480"/>
    </row>
    <row r="114" spans="1:17" s="77" customFormat="1" ht="15" customHeight="1">
      <c r="A114" s="481" t="s">
        <v>168</v>
      </c>
      <c r="B114" s="1033" t="s">
        <v>5</v>
      </c>
      <c r="C114" s="1034"/>
      <c r="D114" s="1034"/>
      <c r="E114" s="1034"/>
      <c r="F114" s="1034"/>
      <c r="G114" s="1034"/>
      <c r="H114" s="1034"/>
      <c r="I114" s="1034"/>
      <c r="J114" s="1034"/>
      <c r="K114" s="1034"/>
      <c r="L114" s="1034"/>
      <c r="M114" s="1034"/>
      <c r="N114" s="1034"/>
      <c r="O114" s="1034"/>
      <c r="P114" s="1034"/>
      <c r="Q114" s="1034"/>
    </row>
    <row r="115" spans="1:17" s="78" customFormat="1" ht="12.75" customHeight="1">
      <c r="A115" s="482"/>
      <c r="B115" s="483"/>
      <c r="C115" s="482"/>
      <c r="D115" s="482"/>
      <c r="E115" s="482"/>
      <c r="F115" s="484"/>
      <c r="G115" s="484"/>
      <c r="H115" s="484"/>
      <c r="I115" s="484"/>
      <c r="J115" s="484"/>
      <c r="K115" s="484"/>
      <c r="L115" s="484"/>
      <c r="M115" s="484"/>
      <c r="N115" s="484"/>
      <c r="O115" s="484"/>
      <c r="P115" s="484"/>
      <c r="Q115" s="485"/>
    </row>
    <row r="116" spans="1:17" s="77" customFormat="1" ht="15" customHeight="1">
      <c r="A116" s="486"/>
      <c r="B116" s="1033" t="s">
        <v>518</v>
      </c>
      <c r="C116" s="1034"/>
      <c r="D116" s="1034"/>
      <c r="E116" s="1034"/>
      <c r="F116" s="1034"/>
      <c r="G116" s="1034"/>
      <c r="H116" s="1034"/>
      <c r="I116" s="1034"/>
      <c r="J116" s="1034"/>
      <c r="K116" s="1034"/>
      <c r="L116" s="1034"/>
      <c r="M116" s="1034"/>
      <c r="N116" s="1034"/>
      <c r="O116" s="1034"/>
      <c r="P116" s="1034"/>
      <c r="Q116" s="1034"/>
    </row>
    <row r="117" spans="1:17" s="78" customFormat="1" ht="12.75" customHeight="1">
      <c r="A117" s="482"/>
      <c r="B117" s="483"/>
      <c r="C117" s="482"/>
      <c r="D117" s="482"/>
      <c r="E117" s="482"/>
      <c r="F117" s="484"/>
      <c r="G117" s="484"/>
      <c r="H117" s="484"/>
      <c r="I117" s="484"/>
      <c r="J117" s="484"/>
      <c r="K117" s="484"/>
      <c r="L117" s="484"/>
      <c r="M117" s="484"/>
      <c r="N117" s="484"/>
      <c r="O117" s="484"/>
      <c r="P117" s="484"/>
      <c r="Q117" s="485"/>
    </row>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spans="1:17" s="63" customFormat="1" ht="22.5" customHeight="1">
      <c r="A159" s="921" t="s">
        <v>514</v>
      </c>
      <c r="B159" s="1035"/>
      <c r="C159" s="1035"/>
      <c r="D159" s="1035"/>
      <c r="E159" s="1035"/>
      <c r="F159" s="1035"/>
      <c r="G159" s="1035"/>
      <c r="H159" s="1035"/>
      <c r="I159" s="1035"/>
      <c r="J159" s="1035"/>
      <c r="K159" s="1035"/>
      <c r="L159" s="1035"/>
      <c r="M159" s="1035"/>
      <c r="N159" s="1035"/>
      <c r="O159" s="1035"/>
      <c r="P159" s="1035"/>
      <c r="Q159" s="1035"/>
    </row>
    <row r="160" ht="12.75" customHeight="1"/>
    <row r="161" spans="1:16" s="51" customFormat="1" ht="21.75" customHeight="1">
      <c r="A161" s="51" t="s">
        <v>34</v>
      </c>
      <c r="C161" s="53"/>
      <c r="E161" s="53"/>
      <c r="F161" s="65"/>
      <c r="G161" s="65"/>
      <c r="H161" s="65"/>
      <c r="I161" s="65"/>
      <c r="J161" s="65"/>
      <c r="K161" s="65"/>
      <c r="L161" s="65"/>
      <c r="M161" s="65"/>
      <c r="N161" s="65"/>
      <c r="O161" s="65"/>
      <c r="P161" s="65"/>
    </row>
    <row r="162" spans="1:17" s="51" customFormat="1" ht="21" customHeight="1" thickBot="1">
      <c r="A162" s="66" t="s">
        <v>199</v>
      </c>
      <c r="B162" s="66"/>
      <c r="C162" s="67"/>
      <c r="D162" s="66"/>
      <c r="E162" s="67"/>
      <c r="F162" s="68"/>
      <c r="G162" s="70"/>
      <c r="H162" s="70"/>
      <c r="I162" s="70"/>
      <c r="J162" s="70"/>
      <c r="K162" s="70"/>
      <c r="L162" s="70"/>
      <c r="M162" s="70"/>
      <c r="N162" s="923" t="s">
        <v>512</v>
      </c>
      <c r="O162" s="1036"/>
      <c r="P162" s="1036"/>
      <c r="Q162" s="1036"/>
    </row>
    <row r="163" spans="1:17" s="59" customFormat="1" ht="76.5" customHeight="1" thickBot="1">
      <c r="A163" s="1037" t="s">
        <v>202</v>
      </c>
      <c r="B163" s="1038" t="s">
        <v>203</v>
      </c>
      <c r="C163" s="1039" t="s">
        <v>54</v>
      </c>
      <c r="D163" s="1037" t="s">
        <v>204</v>
      </c>
      <c r="E163" s="1039" t="s">
        <v>55</v>
      </c>
      <c r="F163" s="71"/>
      <c r="G163" s="71"/>
      <c r="H163" s="1004"/>
      <c r="I163" s="1004"/>
      <c r="J163" s="1005"/>
      <c r="K163" s="1004"/>
      <c r="L163" s="1004"/>
      <c r="M163" s="1005"/>
      <c r="N163" s="1004"/>
      <c r="O163" s="1004"/>
      <c r="P163" s="1005"/>
      <c r="Q163" s="1029" t="s">
        <v>491</v>
      </c>
    </row>
    <row r="164" spans="1:17" s="59" customFormat="1" ht="21.75" customHeight="1" thickBot="1">
      <c r="A164" s="1037"/>
      <c r="B164" s="1038"/>
      <c r="C164" s="1039"/>
      <c r="D164" s="1037"/>
      <c r="E164" s="1039"/>
      <c r="F164" s="1031" t="s">
        <v>201</v>
      </c>
      <c r="G164" s="1031" t="s">
        <v>201</v>
      </c>
      <c r="H164" s="1025" t="s">
        <v>196</v>
      </c>
      <c r="I164" s="1027" t="s">
        <v>56</v>
      </c>
      <c r="J164" s="1031" t="s">
        <v>201</v>
      </c>
      <c r="K164" s="1025" t="s">
        <v>196</v>
      </c>
      <c r="L164" s="1027" t="s">
        <v>56</v>
      </c>
      <c r="M164" s="1031" t="s">
        <v>201</v>
      </c>
      <c r="N164" s="1025" t="s">
        <v>196</v>
      </c>
      <c r="O164" s="1027" t="s">
        <v>56</v>
      </c>
      <c r="P164" s="1031" t="s">
        <v>201</v>
      </c>
      <c r="Q164" s="1030"/>
    </row>
    <row r="165" spans="1:17" s="59" customFormat="1" ht="21.75" customHeight="1" thickBot="1">
      <c r="A165" s="1037"/>
      <c r="B165" s="1038"/>
      <c r="C165" s="1039"/>
      <c r="D165" s="1037"/>
      <c r="E165" s="1039"/>
      <c r="F165" s="1032"/>
      <c r="G165" s="1032"/>
      <c r="H165" s="1026"/>
      <c r="I165" s="1028"/>
      <c r="J165" s="1032"/>
      <c r="K165" s="1026"/>
      <c r="L165" s="1028"/>
      <c r="M165" s="1032"/>
      <c r="N165" s="1026"/>
      <c r="O165" s="1028"/>
      <c r="P165" s="1032"/>
      <c r="Q165" s="1028"/>
    </row>
    <row r="166" spans="1:17" s="72" customFormat="1" ht="22.5" customHeight="1" thickBot="1">
      <c r="A166" s="1022" t="s">
        <v>195</v>
      </c>
      <c r="B166" s="1023"/>
      <c r="C166" s="1023"/>
      <c r="D166" s="1023"/>
      <c r="E166" s="1024"/>
      <c r="F166" s="475">
        <f aca="true" t="shared" si="17" ref="F166:Q166">F168+F175+F182</f>
        <v>12411</v>
      </c>
      <c r="G166" s="475">
        <f t="shared" si="17"/>
        <v>12298</v>
      </c>
      <c r="H166" s="475">
        <f t="shared" si="17"/>
        <v>113</v>
      </c>
      <c r="I166" s="475">
        <f t="shared" si="17"/>
        <v>0</v>
      </c>
      <c r="J166" s="475">
        <f t="shared" si="17"/>
        <v>113</v>
      </c>
      <c r="K166" s="475">
        <f t="shared" si="17"/>
        <v>124</v>
      </c>
      <c r="L166" s="475">
        <f t="shared" si="17"/>
        <v>0</v>
      </c>
      <c r="M166" s="475">
        <f t="shared" si="17"/>
        <v>124</v>
      </c>
      <c r="N166" s="475">
        <f t="shared" si="17"/>
        <v>124</v>
      </c>
      <c r="O166" s="475">
        <f t="shared" si="17"/>
        <v>0</v>
      </c>
      <c r="P166" s="475">
        <f t="shared" si="17"/>
        <v>124</v>
      </c>
      <c r="Q166" s="475">
        <f t="shared" si="17"/>
        <v>361</v>
      </c>
    </row>
    <row r="167" spans="1:17" s="52" customFormat="1" ht="4.5" customHeight="1" thickBot="1">
      <c r="A167" s="447"/>
      <c r="B167" s="447"/>
      <c r="C167" s="448"/>
      <c r="D167" s="447"/>
      <c r="E167" s="448"/>
      <c r="F167" s="449"/>
      <c r="G167" s="449"/>
      <c r="H167" s="449"/>
      <c r="I167" s="449"/>
      <c r="J167" s="449"/>
      <c r="K167" s="449"/>
      <c r="L167" s="449"/>
      <c r="M167" s="449"/>
      <c r="N167" s="449"/>
      <c r="O167" s="449"/>
      <c r="P167" s="449"/>
      <c r="Q167" s="449"/>
    </row>
    <row r="168" spans="1:17" s="75" customFormat="1" ht="21.75" customHeight="1" thickBot="1">
      <c r="A168" s="1016" t="s">
        <v>20</v>
      </c>
      <c r="B168" s="1017"/>
      <c r="C168" s="1017"/>
      <c r="D168" s="1017"/>
      <c r="E168" s="1018"/>
      <c r="F168" s="450">
        <f aca="true" t="shared" si="18" ref="F168:Q168">F170+F172</f>
        <v>0</v>
      </c>
      <c r="G168" s="450">
        <f t="shared" si="18"/>
        <v>0</v>
      </c>
      <c r="H168" s="450">
        <f t="shared" si="18"/>
        <v>0</v>
      </c>
      <c r="I168" s="450">
        <f t="shared" si="18"/>
        <v>0</v>
      </c>
      <c r="J168" s="450">
        <f t="shared" si="18"/>
        <v>0</v>
      </c>
      <c r="K168" s="450">
        <f t="shared" si="18"/>
        <v>0</v>
      </c>
      <c r="L168" s="450">
        <f t="shared" si="18"/>
        <v>0</v>
      </c>
      <c r="M168" s="450">
        <f t="shared" si="18"/>
        <v>0</v>
      </c>
      <c r="N168" s="450">
        <f t="shared" si="18"/>
        <v>0</v>
      </c>
      <c r="O168" s="450">
        <f t="shared" si="18"/>
        <v>0</v>
      </c>
      <c r="P168" s="450">
        <f t="shared" si="18"/>
        <v>0</v>
      </c>
      <c r="Q168" s="450">
        <f t="shared" si="18"/>
        <v>0</v>
      </c>
    </row>
    <row r="169" spans="1:17" s="52" customFormat="1" ht="4.5" customHeight="1" thickBot="1">
      <c r="A169" s="447"/>
      <c r="B169" s="447"/>
      <c r="C169" s="448"/>
      <c r="D169" s="447"/>
      <c r="E169" s="448"/>
      <c r="F169" s="449"/>
      <c r="G169" s="449"/>
      <c r="H169" s="449"/>
      <c r="I169" s="449"/>
      <c r="J169" s="449"/>
      <c r="K169" s="449"/>
      <c r="L169" s="449"/>
      <c r="M169" s="449"/>
      <c r="N169" s="449"/>
      <c r="O169" s="449"/>
      <c r="P169" s="449"/>
      <c r="Q169" s="449"/>
    </row>
    <row r="170" spans="1:17" s="6" customFormat="1" ht="21" customHeight="1" thickBot="1">
      <c r="A170" s="1019" t="s">
        <v>515</v>
      </c>
      <c r="B170" s="1020"/>
      <c r="C170" s="1020"/>
      <c r="D170" s="1020"/>
      <c r="E170" s="1021"/>
      <c r="F170" s="440">
        <f aca="true" t="shared" si="19" ref="F170:Q170">SUM(F171)</f>
        <v>0</v>
      </c>
      <c r="G170" s="440">
        <f t="shared" si="19"/>
        <v>0</v>
      </c>
      <c r="H170" s="440">
        <f t="shared" si="19"/>
        <v>0</v>
      </c>
      <c r="I170" s="440">
        <f t="shared" si="19"/>
        <v>0</v>
      </c>
      <c r="J170" s="440">
        <f t="shared" si="19"/>
        <v>0</v>
      </c>
      <c r="K170" s="440">
        <f t="shared" si="19"/>
        <v>0</v>
      </c>
      <c r="L170" s="440">
        <f t="shared" si="19"/>
        <v>0</v>
      </c>
      <c r="M170" s="440">
        <f t="shared" si="19"/>
        <v>0</v>
      </c>
      <c r="N170" s="440">
        <f t="shared" si="19"/>
        <v>0</v>
      </c>
      <c r="O170" s="440">
        <f t="shared" si="19"/>
        <v>0</v>
      </c>
      <c r="P170" s="440">
        <f t="shared" si="19"/>
        <v>0</v>
      </c>
      <c r="Q170" s="440">
        <f t="shared" si="19"/>
        <v>0</v>
      </c>
    </row>
    <row r="171" spans="1:17" s="56" customFormat="1" ht="30" customHeight="1" thickBot="1">
      <c r="A171" s="446"/>
      <c r="B171" s="488"/>
      <c r="C171" s="442"/>
      <c r="D171" s="441"/>
      <c r="E171" s="442"/>
      <c r="F171" s="443">
        <f>J171</f>
        <v>0</v>
      </c>
      <c r="G171" s="443">
        <v>0</v>
      </c>
      <c r="H171" s="443">
        <v>0</v>
      </c>
      <c r="I171" s="444">
        <v>0</v>
      </c>
      <c r="J171" s="443">
        <f>SUM(H171:I171)</f>
        <v>0</v>
      </c>
      <c r="K171" s="443">
        <v>0</v>
      </c>
      <c r="L171" s="444">
        <v>0</v>
      </c>
      <c r="M171" s="443">
        <f>SUM(K171:L171)</f>
        <v>0</v>
      </c>
      <c r="N171" s="443">
        <v>0</v>
      </c>
      <c r="O171" s="444">
        <v>0</v>
      </c>
      <c r="P171" s="443">
        <f>SUM(N171:O171)</f>
        <v>0</v>
      </c>
      <c r="Q171" s="445">
        <f>J171+M171+P171</f>
        <v>0</v>
      </c>
    </row>
    <row r="172" spans="1:17" s="6" customFormat="1" ht="21" customHeight="1" thickBot="1">
      <c r="A172" s="1019" t="s">
        <v>516</v>
      </c>
      <c r="B172" s="1020"/>
      <c r="C172" s="1020"/>
      <c r="D172" s="1020"/>
      <c r="E172" s="1021"/>
      <c r="F172" s="440">
        <f aca="true" t="shared" si="20" ref="F172:Q172">SUM(F173)</f>
        <v>0</v>
      </c>
      <c r="G172" s="440">
        <f t="shared" si="20"/>
        <v>0</v>
      </c>
      <c r="H172" s="440">
        <f t="shared" si="20"/>
        <v>0</v>
      </c>
      <c r="I172" s="440">
        <f t="shared" si="20"/>
        <v>0</v>
      </c>
      <c r="J172" s="440">
        <f t="shared" si="20"/>
        <v>0</v>
      </c>
      <c r="K172" s="440">
        <f t="shared" si="20"/>
        <v>0</v>
      </c>
      <c r="L172" s="440">
        <f t="shared" si="20"/>
        <v>0</v>
      </c>
      <c r="M172" s="440">
        <f t="shared" si="20"/>
        <v>0</v>
      </c>
      <c r="N172" s="440">
        <f t="shared" si="20"/>
        <v>0</v>
      </c>
      <c r="O172" s="440">
        <f t="shared" si="20"/>
        <v>0</v>
      </c>
      <c r="P172" s="440">
        <f t="shared" si="20"/>
        <v>0</v>
      </c>
      <c r="Q172" s="440">
        <f t="shared" si="20"/>
        <v>0</v>
      </c>
    </row>
    <row r="173" spans="1:17" s="56" customFormat="1" ht="30" customHeight="1" thickBot="1">
      <c r="A173" s="446"/>
      <c r="B173" s="488"/>
      <c r="C173" s="442"/>
      <c r="D173" s="441"/>
      <c r="E173" s="442"/>
      <c r="F173" s="443">
        <f>G173+Q173</f>
        <v>0</v>
      </c>
      <c r="G173" s="443">
        <v>0</v>
      </c>
      <c r="H173" s="443">
        <v>0</v>
      </c>
      <c r="I173" s="444">
        <v>0</v>
      </c>
      <c r="J173" s="443">
        <f>SUM(H173:I173)</f>
        <v>0</v>
      </c>
      <c r="K173" s="443">
        <v>0</v>
      </c>
      <c r="L173" s="444">
        <v>0</v>
      </c>
      <c r="M173" s="443">
        <f>SUM(K173:L173)</f>
        <v>0</v>
      </c>
      <c r="N173" s="443">
        <v>0</v>
      </c>
      <c r="O173" s="444">
        <v>0</v>
      </c>
      <c r="P173" s="443">
        <f>SUM(N173:O173)</f>
        <v>0</v>
      </c>
      <c r="Q173" s="445">
        <f>J173+M173+P173</f>
        <v>0</v>
      </c>
    </row>
    <row r="174" spans="1:17" s="52" customFormat="1" ht="4.5" customHeight="1" thickBot="1">
      <c r="A174" s="447"/>
      <c r="B174" s="447"/>
      <c r="C174" s="448"/>
      <c r="D174" s="447"/>
      <c r="E174" s="448"/>
      <c r="F174" s="449"/>
      <c r="G174" s="449"/>
      <c r="H174" s="449"/>
      <c r="I174" s="449"/>
      <c r="J174" s="449"/>
      <c r="K174" s="449"/>
      <c r="L174" s="449"/>
      <c r="M174" s="449"/>
      <c r="N174" s="449"/>
      <c r="O174" s="449"/>
      <c r="P174" s="449"/>
      <c r="Q174" s="449"/>
    </row>
    <row r="175" spans="1:17" s="75" customFormat="1" ht="21.75" customHeight="1" thickBot="1">
      <c r="A175" s="1016" t="s">
        <v>21</v>
      </c>
      <c r="B175" s="1017"/>
      <c r="C175" s="1017"/>
      <c r="D175" s="1017"/>
      <c r="E175" s="1018"/>
      <c r="F175" s="450">
        <f aca="true" t="shared" si="21" ref="F175:Q175">F177+F179</f>
        <v>12411</v>
      </c>
      <c r="G175" s="450">
        <f t="shared" si="21"/>
        <v>12298</v>
      </c>
      <c r="H175" s="450">
        <f t="shared" si="21"/>
        <v>113</v>
      </c>
      <c r="I175" s="450">
        <f t="shared" si="21"/>
        <v>0</v>
      </c>
      <c r="J175" s="450">
        <f t="shared" si="21"/>
        <v>113</v>
      </c>
      <c r="K175" s="450">
        <f t="shared" si="21"/>
        <v>124</v>
      </c>
      <c r="L175" s="450">
        <f t="shared" si="21"/>
        <v>0</v>
      </c>
      <c r="M175" s="450">
        <f t="shared" si="21"/>
        <v>124</v>
      </c>
      <c r="N175" s="450">
        <f t="shared" si="21"/>
        <v>124</v>
      </c>
      <c r="O175" s="450">
        <f t="shared" si="21"/>
        <v>0</v>
      </c>
      <c r="P175" s="450">
        <f t="shared" si="21"/>
        <v>124</v>
      </c>
      <c r="Q175" s="450">
        <f t="shared" si="21"/>
        <v>361</v>
      </c>
    </row>
    <row r="176" spans="1:17" s="52" customFormat="1" ht="4.5" customHeight="1" thickBot="1">
      <c r="A176" s="447"/>
      <c r="B176" s="447"/>
      <c r="C176" s="448"/>
      <c r="D176" s="447"/>
      <c r="E176" s="448"/>
      <c r="F176" s="449"/>
      <c r="G176" s="449"/>
      <c r="H176" s="449"/>
      <c r="I176" s="449"/>
      <c r="J176" s="449"/>
      <c r="K176" s="449"/>
      <c r="L176" s="449"/>
      <c r="M176" s="449"/>
      <c r="N176" s="449"/>
      <c r="O176" s="449"/>
      <c r="P176" s="449"/>
      <c r="Q176" s="449"/>
    </row>
    <row r="177" spans="1:17" s="6" customFormat="1" ht="21" customHeight="1" thickBot="1">
      <c r="A177" s="1019" t="s">
        <v>515</v>
      </c>
      <c r="B177" s="1020"/>
      <c r="C177" s="1020"/>
      <c r="D177" s="1020"/>
      <c r="E177" s="1021"/>
      <c r="F177" s="440">
        <f>F178</f>
        <v>0</v>
      </c>
      <c r="G177" s="440">
        <f aca="true" t="shared" si="22" ref="G177:Q177">G178</f>
        <v>0</v>
      </c>
      <c r="H177" s="440">
        <f t="shared" si="22"/>
        <v>0</v>
      </c>
      <c r="I177" s="440">
        <f t="shared" si="22"/>
        <v>0</v>
      </c>
      <c r="J177" s="440">
        <f t="shared" si="22"/>
        <v>0</v>
      </c>
      <c r="K177" s="440">
        <f t="shared" si="22"/>
        <v>0</v>
      </c>
      <c r="L177" s="440">
        <f t="shared" si="22"/>
        <v>0</v>
      </c>
      <c r="M177" s="440">
        <f t="shared" si="22"/>
        <v>0</v>
      </c>
      <c r="N177" s="440">
        <f t="shared" si="22"/>
        <v>0</v>
      </c>
      <c r="O177" s="440">
        <f t="shared" si="22"/>
        <v>0</v>
      </c>
      <c r="P177" s="440">
        <f t="shared" si="22"/>
        <v>0</v>
      </c>
      <c r="Q177" s="440">
        <f t="shared" si="22"/>
        <v>0</v>
      </c>
    </row>
    <row r="178" spans="1:17" s="56" customFormat="1" ht="30" customHeight="1" thickBot="1">
      <c r="A178" s="489"/>
      <c r="B178" s="490"/>
      <c r="C178" s="491"/>
      <c r="D178" s="490"/>
      <c r="E178" s="491"/>
      <c r="F178" s="461">
        <f>G178+J178</f>
        <v>0</v>
      </c>
      <c r="G178" s="461">
        <v>0</v>
      </c>
      <c r="H178" s="461">
        <v>0</v>
      </c>
      <c r="I178" s="492">
        <v>0</v>
      </c>
      <c r="J178" s="461">
        <f>SUM(H178:I178)</f>
        <v>0</v>
      </c>
      <c r="K178" s="461">
        <v>0</v>
      </c>
      <c r="L178" s="492">
        <v>0</v>
      </c>
      <c r="M178" s="461">
        <f>SUM(K178:L178)</f>
        <v>0</v>
      </c>
      <c r="N178" s="461">
        <v>0</v>
      </c>
      <c r="O178" s="492">
        <v>0</v>
      </c>
      <c r="P178" s="461">
        <f>SUM(N178:O178)</f>
        <v>0</v>
      </c>
      <c r="Q178" s="493">
        <f>J178+M178+P178</f>
        <v>0</v>
      </c>
    </row>
    <row r="179" spans="1:17" s="6" customFormat="1" ht="21" customHeight="1" thickBot="1">
      <c r="A179" s="1019" t="s">
        <v>516</v>
      </c>
      <c r="B179" s="1020"/>
      <c r="C179" s="1020"/>
      <c r="D179" s="1020"/>
      <c r="E179" s="1021"/>
      <c r="F179" s="494">
        <f aca="true" t="shared" si="23" ref="F179:Q179">F180</f>
        <v>12411</v>
      </c>
      <c r="G179" s="494">
        <f t="shared" si="23"/>
        <v>12298</v>
      </c>
      <c r="H179" s="494">
        <f t="shared" si="23"/>
        <v>113</v>
      </c>
      <c r="I179" s="494">
        <f t="shared" si="23"/>
        <v>0</v>
      </c>
      <c r="J179" s="494">
        <f t="shared" si="23"/>
        <v>113</v>
      </c>
      <c r="K179" s="494">
        <f t="shared" si="23"/>
        <v>124</v>
      </c>
      <c r="L179" s="494">
        <f t="shared" si="23"/>
        <v>0</v>
      </c>
      <c r="M179" s="494">
        <f t="shared" si="23"/>
        <v>124</v>
      </c>
      <c r="N179" s="494">
        <f t="shared" si="23"/>
        <v>124</v>
      </c>
      <c r="O179" s="494">
        <f t="shared" si="23"/>
        <v>0</v>
      </c>
      <c r="P179" s="494">
        <f t="shared" si="23"/>
        <v>124</v>
      </c>
      <c r="Q179" s="494">
        <f t="shared" si="23"/>
        <v>361</v>
      </c>
    </row>
    <row r="180" spans="1:17" s="56" customFormat="1" ht="54" customHeight="1" thickBot="1">
      <c r="A180" s="495" t="s">
        <v>216</v>
      </c>
      <c r="B180" s="496" t="s">
        <v>212</v>
      </c>
      <c r="C180" s="442" t="s">
        <v>23</v>
      </c>
      <c r="D180" s="441" t="s">
        <v>508</v>
      </c>
      <c r="E180" s="442" t="s">
        <v>520</v>
      </c>
      <c r="F180" s="443">
        <f>G180+J180</f>
        <v>12411</v>
      </c>
      <c r="G180" s="443">
        <v>12298</v>
      </c>
      <c r="H180" s="443">
        <v>113</v>
      </c>
      <c r="I180" s="444">
        <v>0</v>
      </c>
      <c r="J180" s="443">
        <f>SUM(H180:I180)</f>
        <v>113</v>
      </c>
      <c r="K180" s="443">
        <v>124</v>
      </c>
      <c r="L180" s="444">
        <v>0</v>
      </c>
      <c r="M180" s="461">
        <f>SUM(K180:L180)</f>
        <v>124</v>
      </c>
      <c r="N180" s="461">
        <v>124</v>
      </c>
      <c r="O180" s="444">
        <v>0</v>
      </c>
      <c r="P180" s="443">
        <f>SUM(N180:O180)</f>
        <v>124</v>
      </c>
      <c r="Q180" s="445">
        <f>J180+M180+P180</f>
        <v>361</v>
      </c>
    </row>
    <row r="181" spans="1:17" s="52" customFormat="1" ht="4.5" customHeight="1" thickBot="1">
      <c r="A181" s="447"/>
      <c r="B181" s="447"/>
      <c r="C181" s="448"/>
      <c r="D181" s="447"/>
      <c r="E181" s="448"/>
      <c r="F181" s="449"/>
      <c r="G181" s="449"/>
      <c r="H181" s="449"/>
      <c r="I181" s="449"/>
      <c r="J181" s="449"/>
      <c r="K181" s="449"/>
      <c r="L181" s="449"/>
      <c r="M181" s="449"/>
      <c r="N181" s="449"/>
      <c r="O181" s="449"/>
      <c r="P181" s="449"/>
      <c r="Q181" s="449"/>
    </row>
    <row r="182" spans="1:17" s="75" customFormat="1" ht="21.75" customHeight="1" thickBot="1">
      <c r="A182" s="1016" t="s">
        <v>22</v>
      </c>
      <c r="B182" s="1017"/>
      <c r="C182" s="1017"/>
      <c r="D182" s="1017"/>
      <c r="E182" s="1018"/>
      <c r="F182" s="450">
        <f aca="true" t="shared" si="24" ref="F182:Q182">F184+F186</f>
        <v>0</v>
      </c>
      <c r="G182" s="450">
        <f t="shared" si="24"/>
        <v>0</v>
      </c>
      <c r="H182" s="450">
        <f t="shared" si="24"/>
        <v>0</v>
      </c>
      <c r="I182" s="450">
        <f t="shared" si="24"/>
        <v>0</v>
      </c>
      <c r="J182" s="450">
        <f t="shared" si="24"/>
        <v>0</v>
      </c>
      <c r="K182" s="450">
        <f t="shared" si="24"/>
        <v>0</v>
      </c>
      <c r="L182" s="450">
        <f t="shared" si="24"/>
        <v>0</v>
      </c>
      <c r="M182" s="450">
        <f t="shared" si="24"/>
        <v>0</v>
      </c>
      <c r="N182" s="450">
        <f t="shared" si="24"/>
        <v>0</v>
      </c>
      <c r="O182" s="450">
        <f t="shared" si="24"/>
        <v>0</v>
      </c>
      <c r="P182" s="450">
        <f t="shared" si="24"/>
        <v>0</v>
      </c>
      <c r="Q182" s="450">
        <f t="shared" si="24"/>
        <v>0</v>
      </c>
    </row>
    <row r="183" spans="1:17" s="52" customFormat="1" ht="4.5" customHeight="1" thickBot="1">
      <c r="A183" s="447"/>
      <c r="B183" s="447"/>
      <c r="C183" s="448"/>
      <c r="D183" s="447"/>
      <c r="E183" s="448"/>
      <c r="F183" s="449"/>
      <c r="G183" s="449"/>
      <c r="H183" s="449"/>
      <c r="I183" s="449"/>
      <c r="J183" s="449"/>
      <c r="K183" s="449"/>
      <c r="L183" s="449"/>
      <c r="M183" s="449"/>
      <c r="N183" s="449"/>
      <c r="O183" s="449"/>
      <c r="P183" s="449"/>
      <c r="Q183" s="449"/>
    </row>
    <row r="184" spans="1:17" s="6" customFormat="1" ht="21" customHeight="1" thickBot="1">
      <c r="A184" s="1019" t="s">
        <v>506</v>
      </c>
      <c r="B184" s="1020"/>
      <c r="C184" s="1020"/>
      <c r="D184" s="1020"/>
      <c r="E184" s="1021"/>
      <c r="F184" s="440">
        <f aca="true" t="shared" si="25" ref="F184:Q184">SUM(F185:F185)</f>
        <v>0</v>
      </c>
      <c r="G184" s="440">
        <f t="shared" si="25"/>
        <v>0</v>
      </c>
      <c r="H184" s="440">
        <f t="shared" si="25"/>
        <v>0</v>
      </c>
      <c r="I184" s="440">
        <f t="shared" si="25"/>
        <v>0</v>
      </c>
      <c r="J184" s="440">
        <f t="shared" si="25"/>
        <v>0</v>
      </c>
      <c r="K184" s="440">
        <f t="shared" si="25"/>
        <v>0</v>
      </c>
      <c r="L184" s="440">
        <f t="shared" si="25"/>
        <v>0</v>
      </c>
      <c r="M184" s="440">
        <f t="shared" si="25"/>
        <v>0</v>
      </c>
      <c r="N184" s="440">
        <f t="shared" si="25"/>
        <v>0</v>
      </c>
      <c r="O184" s="440">
        <f t="shared" si="25"/>
        <v>0</v>
      </c>
      <c r="P184" s="440">
        <f t="shared" si="25"/>
        <v>0</v>
      </c>
      <c r="Q184" s="440">
        <f t="shared" si="25"/>
        <v>0</v>
      </c>
    </row>
    <row r="185" spans="1:17" s="56" customFormat="1" ht="30" customHeight="1" thickBot="1">
      <c r="A185" s="497" t="s">
        <v>8</v>
      </c>
      <c r="B185" s="452" t="s">
        <v>509</v>
      </c>
      <c r="C185" s="453" t="s">
        <v>23</v>
      </c>
      <c r="D185" s="490" t="s">
        <v>80</v>
      </c>
      <c r="E185" s="451" t="s">
        <v>519</v>
      </c>
      <c r="F185" s="454">
        <f>J185</f>
        <v>0</v>
      </c>
      <c r="G185" s="454">
        <v>0</v>
      </c>
      <c r="H185" s="454">
        <v>0</v>
      </c>
      <c r="I185" s="455">
        <v>0</v>
      </c>
      <c r="J185" s="454">
        <f>SUM(H185:I185)</f>
        <v>0</v>
      </c>
      <c r="K185" s="454">
        <v>0</v>
      </c>
      <c r="L185" s="455">
        <v>0</v>
      </c>
      <c r="M185" s="454">
        <f>SUM(K185:L185)</f>
        <v>0</v>
      </c>
      <c r="N185" s="454">
        <v>0</v>
      </c>
      <c r="O185" s="455">
        <v>0</v>
      </c>
      <c r="P185" s="454">
        <f>SUM(N185:O185)</f>
        <v>0</v>
      </c>
      <c r="Q185" s="456">
        <f>J185+M185+P185</f>
        <v>0</v>
      </c>
    </row>
    <row r="186" spans="1:17" s="6" customFormat="1" ht="21" customHeight="1" thickBot="1">
      <c r="A186" s="1019" t="s">
        <v>516</v>
      </c>
      <c r="B186" s="1020"/>
      <c r="C186" s="1020"/>
      <c r="D186" s="1020"/>
      <c r="E186" s="1021"/>
      <c r="F186" s="440">
        <f aca="true" t="shared" si="26" ref="F186:Q186">SUM(F187:F191)</f>
        <v>0</v>
      </c>
      <c r="G186" s="440">
        <f t="shared" si="26"/>
        <v>0</v>
      </c>
      <c r="H186" s="440">
        <f t="shared" si="26"/>
        <v>0</v>
      </c>
      <c r="I186" s="440">
        <f t="shared" si="26"/>
        <v>0</v>
      </c>
      <c r="J186" s="440">
        <f t="shared" si="26"/>
        <v>0</v>
      </c>
      <c r="K186" s="440">
        <f t="shared" si="26"/>
        <v>0</v>
      </c>
      <c r="L186" s="440">
        <f t="shared" si="26"/>
        <v>0</v>
      </c>
      <c r="M186" s="440">
        <f t="shared" si="26"/>
        <v>0</v>
      </c>
      <c r="N186" s="440">
        <f t="shared" si="26"/>
        <v>0</v>
      </c>
      <c r="O186" s="440">
        <f t="shared" si="26"/>
        <v>0</v>
      </c>
      <c r="P186" s="440">
        <f t="shared" si="26"/>
        <v>0</v>
      </c>
      <c r="Q186" s="440">
        <f t="shared" si="26"/>
        <v>0</v>
      </c>
    </row>
    <row r="187" spans="1:17" s="56" customFormat="1" ht="30" customHeight="1" hidden="1">
      <c r="A187" s="498" t="s">
        <v>8</v>
      </c>
      <c r="B187" s="490"/>
      <c r="C187" s="491"/>
      <c r="D187" s="490"/>
      <c r="E187" s="491"/>
      <c r="F187" s="460">
        <f>G187+Q187</f>
        <v>0</v>
      </c>
      <c r="G187" s="460">
        <v>0</v>
      </c>
      <c r="H187" s="460">
        <v>0</v>
      </c>
      <c r="I187" s="462">
        <v>0</v>
      </c>
      <c r="J187" s="460">
        <f>SUM(H187:I187)</f>
        <v>0</v>
      </c>
      <c r="K187" s="460">
        <v>0</v>
      </c>
      <c r="L187" s="462">
        <v>0</v>
      </c>
      <c r="M187" s="454">
        <f>SUM(K187:L187)</f>
        <v>0</v>
      </c>
      <c r="N187" s="454">
        <v>0</v>
      </c>
      <c r="O187" s="455">
        <v>0</v>
      </c>
      <c r="P187" s="454">
        <f>SUM(N187:O187)</f>
        <v>0</v>
      </c>
      <c r="Q187" s="456">
        <f>J187+M187+P187</f>
        <v>0</v>
      </c>
    </row>
    <row r="188" spans="1:17" s="56" customFormat="1" ht="30" customHeight="1" hidden="1">
      <c r="A188" s="498" t="s">
        <v>8</v>
      </c>
      <c r="B188" s="490"/>
      <c r="C188" s="491"/>
      <c r="D188" s="458"/>
      <c r="E188" s="491"/>
      <c r="F188" s="460">
        <f>Q188</f>
        <v>0</v>
      </c>
      <c r="G188" s="460">
        <v>0</v>
      </c>
      <c r="H188" s="460">
        <v>0</v>
      </c>
      <c r="I188" s="462">
        <v>0</v>
      </c>
      <c r="J188" s="460">
        <f>SUM(H188:I188)</f>
        <v>0</v>
      </c>
      <c r="K188" s="460">
        <v>0</v>
      </c>
      <c r="L188" s="462">
        <v>0</v>
      </c>
      <c r="M188" s="460">
        <f>SUM(K188:L188)</f>
        <v>0</v>
      </c>
      <c r="N188" s="460">
        <v>0</v>
      </c>
      <c r="O188" s="462">
        <v>0</v>
      </c>
      <c r="P188" s="460">
        <f>SUM(N188:O188)</f>
        <v>0</v>
      </c>
      <c r="Q188" s="463">
        <f>J188+M188+P188</f>
        <v>0</v>
      </c>
    </row>
    <row r="189" spans="1:17" s="56" customFormat="1" ht="30" customHeight="1" hidden="1">
      <c r="A189" s="489"/>
      <c r="B189" s="490"/>
      <c r="C189" s="491"/>
      <c r="D189" s="458"/>
      <c r="E189" s="491"/>
      <c r="F189" s="460">
        <f>Q189</f>
        <v>0</v>
      </c>
      <c r="G189" s="460">
        <v>0</v>
      </c>
      <c r="H189" s="460">
        <v>0</v>
      </c>
      <c r="I189" s="462">
        <v>0</v>
      </c>
      <c r="J189" s="460">
        <f>SUM(H189:I189)</f>
        <v>0</v>
      </c>
      <c r="K189" s="460">
        <v>0</v>
      </c>
      <c r="L189" s="462">
        <v>0</v>
      </c>
      <c r="M189" s="460">
        <f>SUM(K189:L189)</f>
        <v>0</v>
      </c>
      <c r="N189" s="460">
        <v>0</v>
      </c>
      <c r="O189" s="462">
        <v>0</v>
      </c>
      <c r="P189" s="460">
        <f>SUM(N189:O189)</f>
        <v>0</v>
      </c>
      <c r="Q189" s="463">
        <f>J189+M189+P189</f>
        <v>0</v>
      </c>
    </row>
    <row r="190" spans="1:17" s="56" customFormat="1" ht="30" customHeight="1" hidden="1">
      <c r="A190" s="457"/>
      <c r="B190" s="499"/>
      <c r="C190" s="459"/>
      <c r="D190" s="458"/>
      <c r="E190" s="459"/>
      <c r="F190" s="460">
        <f>Q190</f>
        <v>0</v>
      </c>
      <c r="G190" s="460">
        <v>0</v>
      </c>
      <c r="H190" s="460">
        <v>0</v>
      </c>
      <c r="I190" s="462">
        <v>0</v>
      </c>
      <c r="J190" s="460">
        <f>SUM(H190:I190)</f>
        <v>0</v>
      </c>
      <c r="K190" s="460">
        <v>0</v>
      </c>
      <c r="L190" s="462">
        <v>0</v>
      </c>
      <c r="M190" s="460">
        <f>SUM(K190:L190)</f>
        <v>0</v>
      </c>
      <c r="N190" s="460">
        <v>0</v>
      </c>
      <c r="O190" s="462">
        <v>0</v>
      </c>
      <c r="P190" s="460">
        <f>SUM(N190:O190)</f>
        <v>0</v>
      </c>
      <c r="Q190" s="463">
        <f>J190+M190+P190</f>
        <v>0</v>
      </c>
    </row>
    <row r="191" spans="1:17" s="56" customFormat="1" ht="30" customHeight="1" hidden="1" thickBot="1">
      <c r="A191" s="464"/>
      <c r="B191" s="465"/>
      <c r="C191" s="466"/>
      <c r="D191" s="465"/>
      <c r="E191" s="466"/>
      <c r="F191" s="467">
        <f>Q191</f>
        <v>0</v>
      </c>
      <c r="G191" s="467">
        <v>0</v>
      </c>
      <c r="H191" s="467">
        <v>0</v>
      </c>
      <c r="I191" s="468">
        <v>0</v>
      </c>
      <c r="J191" s="467">
        <f>SUM(H191:I191)</f>
        <v>0</v>
      </c>
      <c r="K191" s="467">
        <v>0</v>
      </c>
      <c r="L191" s="468">
        <v>0</v>
      </c>
      <c r="M191" s="467">
        <f>SUM(K191:L191)</f>
        <v>0</v>
      </c>
      <c r="N191" s="467">
        <v>0</v>
      </c>
      <c r="O191" s="468">
        <v>0</v>
      </c>
      <c r="P191" s="467">
        <f>SUM(N191:O191)</f>
        <v>0</v>
      </c>
      <c r="Q191" s="469">
        <f>J191+M191+P191</f>
        <v>0</v>
      </c>
    </row>
    <row r="192" spans="1:16" s="56" customFormat="1" ht="12.75" customHeight="1">
      <c r="A192" s="51"/>
      <c r="B192" s="51" t="s">
        <v>527</v>
      </c>
      <c r="C192" s="53"/>
      <c r="D192" s="53"/>
      <c r="E192" s="54"/>
      <c r="F192" s="55"/>
      <c r="G192" s="55"/>
      <c r="H192" s="55"/>
      <c r="I192" s="55"/>
      <c r="J192" s="55"/>
      <c r="K192" s="55"/>
      <c r="L192" s="55"/>
      <c r="M192" s="55"/>
      <c r="N192" s="55"/>
      <c r="O192" s="55"/>
      <c r="P192" s="55"/>
    </row>
    <row r="193" spans="1:17" s="77" customFormat="1" ht="15" customHeight="1">
      <c r="A193" s="76" t="s">
        <v>168</v>
      </c>
      <c r="B193" s="1013" t="s">
        <v>5</v>
      </c>
      <c r="C193" s="1014"/>
      <c r="D193" s="1014"/>
      <c r="E193" s="1014"/>
      <c r="F193" s="1014"/>
      <c r="G193" s="1014"/>
      <c r="H193" s="1014"/>
      <c r="I193" s="1014"/>
      <c r="J193" s="1014"/>
      <c r="K193" s="1014"/>
      <c r="L193" s="1014"/>
      <c r="M193" s="1014"/>
      <c r="N193" s="1014"/>
      <c r="O193" s="1014"/>
      <c r="P193" s="1014"/>
      <c r="Q193" s="1014"/>
    </row>
    <row r="194" spans="1:16" s="78" customFormat="1" ht="12.75" customHeight="1">
      <c r="A194" s="61"/>
      <c r="B194" s="59"/>
      <c r="C194" s="61"/>
      <c r="D194" s="61"/>
      <c r="E194" s="61"/>
      <c r="F194" s="62"/>
      <c r="G194" s="62"/>
      <c r="H194" s="62"/>
      <c r="I194" s="62"/>
      <c r="J194" s="62"/>
      <c r="K194" s="62"/>
      <c r="L194" s="62"/>
      <c r="M194" s="62"/>
      <c r="N194" s="62"/>
      <c r="O194" s="62"/>
      <c r="P194" s="62"/>
    </row>
    <row r="195" spans="1:17" s="77" customFormat="1" ht="15" customHeight="1">
      <c r="A195" s="79"/>
      <c r="B195" s="1013" t="s">
        <v>518</v>
      </c>
      <c r="C195" s="1014"/>
      <c r="D195" s="1014"/>
      <c r="E195" s="1014"/>
      <c r="F195" s="1014"/>
      <c r="G195" s="1014"/>
      <c r="H195" s="1014"/>
      <c r="I195" s="1014"/>
      <c r="J195" s="1014"/>
      <c r="K195" s="1014"/>
      <c r="L195" s="1014"/>
      <c r="M195" s="1014"/>
      <c r="N195" s="1014"/>
      <c r="O195" s="1014"/>
      <c r="P195" s="1014"/>
      <c r="Q195" s="1014"/>
    </row>
    <row r="196" spans="1:16" s="78" customFormat="1" ht="12.75" customHeight="1">
      <c r="A196" s="61"/>
      <c r="B196" s="59"/>
      <c r="C196" s="61"/>
      <c r="D196" s="61"/>
      <c r="E196" s="61"/>
      <c r="F196" s="62"/>
      <c r="G196" s="62"/>
      <c r="H196" s="62"/>
      <c r="I196" s="62"/>
      <c r="J196" s="62"/>
      <c r="K196" s="62"/>
      <c r="L196" s="62"/>
      <c r="M196" s="62"/>
      <c r="N196" s="62"/>
      <c r="O196" s="62"/>
      <c r="P196" s="62"/>
    </row>
    <row r="197" spans="1:17" s="77" customFormat="1" ht="15" customHeight="1">
      <c r="A197" s="60" t="s">
        <v>6</v>
      </c>
      <c r="B197" s="1015" t="s">
        <v>68</v>
      </c>
      <c r="C197" s="1015"/>
      <c r="D197" s="1015"/>
      <c r="E197" s="1015"/>
      <c r="F197" s="1015"/>
      <c r="G197" s="1015"/>
      <c r="H197" s="1015"/>
      <c r="I197" s="1015"/>
      <c r="J197" s="1015"/>
      <c r="K197" s="1015"/>
      <c r="L197" s="1015"/>
      <c r="M197" s="1015"/>
      <c r="N197" s="1015"/>
      <c r="O197" s="1015"/>
      <c r="P197" s="1015"/>
      <c r="Q197" s="1015"/>
    </row>
  </sheetData>
  <sheetProtection/>
  <mergeCells count="154">
    <mergeCell ref="Q5:Q7"/>
    <mergeCell ref="F6:F7"/>
    <mergeCell ref="G6:G7"/>
    <mergeCell ref="P6:P7"/>
    <mergeCell ref="L6:L7"/>
    <mergeCell ref="A2:Q2"/>
    <mergeCell ref="N4:Q4"/>
    <mergeCell ref="A5:A7"/>
    <mergeCell ref="B5:B7"/>
    <mergeCell ref="C5:C7"/>
    <mergeCell ref="N6:N7"/>
    <mergeCell ref="O6:O7"/>
    <mergeCell ref="A11:E11"/>
    <mergeCell ref="A13:E13"/>
    <mergeCell ref="K6:K7"/>
    <mergeCell ref="E5:E7"/>
    <mergeCell ref="M6:M7"/>
    <mergeCell ref="I6:I7"/>
    <mergeCell ref="J6:J7"/>
    <mergeCell ref="D5:D7"/>
    <mergeCell ref="G14:G15"/>
    <mergeCell ref="A8:E8"/>
    <mergeCell ref="H6:H7"/>
    <mergeCell ref="A14:A15"/>
    <mergeCell ref="B14:B15"/>
    <mergeCell ref="C14:C15"/>
    <mergeCell ref="D14:D15"/>
    <mergeCell ref="E14:E15"/>
    <mergeCell ref="C26:C28"/>
    <mergeCell ref="D26:D28"/>
    <mergeCell ref="E26:E28"/>
    <mergeCell ref="L14:L15"/>
    <mergeCell ref="N14:N15"/>
    <mergeCell ref="O14:O15"/>
    <mergeCell ref="H14:H15"/>
    <mergeCell ref="I14:I15"/>
    <mergeCell ref="K14:K15"/>
    <mergeCell ref="F14:F15"/>
    <mergeCell ref="Q26:Q28"/>
    <mergeCell ref="F27:F28"/>
    <mergeCell ref="G27:G28"/>
    <mergeCell ref="N27:N28"/>
    <mergeCell ref="B16:Q16"/>
    <mergeCell ref="B17:Q17"/>
    <mergeCell ref="A22:Q22"/>
    <mergeCell ref="N25:Q25"/>
    <mergeCell ref="A26:A28"/>
    <mergeCell ref="B26:B28"/>
    <mergeCell ref="A29:E29"/>
    <mergeCell ref="A32:E32"/>
    <mergeCell ref="A34:E34"/>
    <mergeCell ref="L27:L28"/>
    <mergeCell ref="M27:M28"/>
    <mergeCell ref="O27:O28"/>
    <mergeCell ref="H27:H28"/>
    <mergeCell ref="I27:I28"/>
    <mergeCell ref="J27:J28"/>
    <mergeCell ref="K27:K28"/>
    <mergeCell ref="F37:F38"/>
    <mergeCell ref="G37:G38"/>
    <mergeCell ref="K89:K90"/>
    <mergeCell ref="A36:E36"/>
    <mergeCell ref="A37:A38"/>
    <mergeCell ref="B37:B38"/>
    <mergeCell ref="C37:C38"/>
    <mergeCell ref="D37:D38"/>
    <mergeCell ref="E37:E38"/>
    <mergeCell ref="K37:K38"/>
    <mergeCell ref="L37:L38"/>
    <mergeCell ref="N37:N38"/>
    <mergeCell ref="O37:O38"/>
    <mergeCell ref="H37:H38"/>
    <mergeCell ref="I37:I38"/>
    <mergeCell ref="H88:J88"/>
    <mergeCell ref="K88:M88"/>
    <mergeCell ref="B43:Q43"/>
    <mergeCell ref="A84:Q84"/>
    <mergeCell ref="N87:Q87"/>
    <mergeCell ref="Q88:Q90"/>
    <mergeCell ref="N88:P88"/>
    <mergeCell ref="F89:F90"/>
    <mergeCell ref="M89:M90"/>
    <mergeCell ref="N89:N90"/>
    <mergeCell ref="O89:O90"/>
    <mergeCell ref="P89:P90"/>
    <mergeCell ref="Q37:Q38"/>
    <mergeCell ref="A91:E91"/>
    <mergeCell ref="H89:H90"/>
    <mergeCell ref="I89:I90"/>
    <mergeCell ref="J89:J90"/>
    <mergeCell ref="L89:L90"/>
    <mergeCell ref="E88:E90"/>
    <mergeCell ref="B41:Q41"/>
    <mergeCell ref="A93:E93"/>
    <mergeCell ref="A88:A90"/>
    <mergeCell ref="B88:B90"/>
    <mergeCell ref="C88:C90"/>
    <mergeCell ref="D88:D90"/>
    <mergeCell ref="G89:G90"/>
    <mergeCell ref="A95:E95"/>
    <mergeCell ref="A97:E97"/>
    <mergeCell ref="A100:E100"/>
    <mergeCell ref="A102:E102"/>
    <mergeCell ref="A104:E104"/>
    <mergeCell ref="H163:J163"/>
    <mergeCell ref="A107:E107"/>
    <mergeCell ref="A109:E109"/>
    <mergeCell ref="A111:E111"/>
    <mergeCell ref="B114:Q114"/>
    <mergeCell ref="B116:Q116"/>
    <mergeCell ref="A159:Q159"/>
    <mergeCell ref="N162:Q162"/>
    <mergeCell ref="A163:A165"/>
    <mergeCell ref="B163:B165"/>
    <mergeCell ref="C163:C165"/>
    <mergeCell ref="D163:D165"/>
    <mergeCell ref="E163:E165"/>
    <mergeCell ref="K163:M163"/>
    <mergeCell ref="N163:P163"/>
    <mergeCell ref="Q163:Q165"/>
    <mergeCell ref="F164:F165"/>
    <mergeCell ref="G164:G165"/>
    <mergeCell ref="H164:H165"/>
    <mergeCell ref="I164:I165"/>
    <mergeCell ref="J164:J165"/>
    <mergeCell ref="O164:O165"/>
    <mergeCell ref="P164:P165"/>
    <mergeCell ref="M164:M165"/>
    <mergeCell ref="N164:N165"/>
    <mergeCell ref="A166:E166"/>
    <mergeCell ref="A168:E168"/>
    <mergeCell ref="A170:E170"/>
    <mergeCell ref="A172:E172"/>
    <mergeCell ref="K164:K165"/>
    <mergeCell ref="L164:L165"/>
    <mergeCell ref="B193:Q193"/>
    <mergeCell ref="B195:Q195"/>
    <mergeCell ref="B197:Q197"/>
    <mergeCell ref="A175:E175"/>
    <mergeCell ref="A177:E177"/>
    <mergeCell ref="A179:E179"/>
    <mergeCell ref="A182:E182"/>
    <mergeCell ref="A184:E184"/>
    <mergeCell ref="A186:E186"/>
    <mergeCell ref="H5:J5"/>
    <mergeCell ref="K5:M5"/>
    <mergeCell ref="N5:P5"/>
    <mergeCell ref="J37:J38"/>
    <mergeCell ref="M37:M38"/>
    <mergeCell ref="P37:P38"/>
    <mergeCell ref="P27:P28"/>
    <mergeCell ref="H26:J26"/>
    <mergeCell ref="K26:M26"/>
    <mergeCell ref="N26:P26"/>
  </mergeCells>
  <printOptions/>
  <pageMargins left="0.03937007874015748" right="0" top="0.5511811023622047" bottom="0.35433070866141736" header="0.31496062992125984" footer="0.31496062992125984"/>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tabColor rgb="FFFFFF00"/>
  </sheetPr>
  <dimension ref="A1:T29"/>
  <sheetViews>
    <sheetView zoomScale="130" zoomScaleNormal="130" zoomScalePageLayoutView="0" workbookViewId="0" topLeftCell="A1">
      <pane xSplit="6" ySplit="1" topLeftCell="L2" activePane="bottomRight" state="frozen"/>
      <selection pane="topLeft" activeCell="A1" sqref="A1"/>
      <selection pane="topRight" activeCell="G1" sqref="G1"/>
      <selection pane="bottomLeft" activeCell="A14" sqref="A14"/>
      <selection pane="bottomRight" activeCell="M17" sqref="M17"/>
    </sheetView>
  </sheetViews>
  <sheetFormatPr defaultColWidth="9.140625" defaultRowHeight="12.75"/>
  <cols>
    <col min="1" max="1" width="17.421875" style="233" customWidth="1"/>
    <col min="2" max="2" width="10.7109375" style="233" customWidth="1"/>
    <col min="3" max="3" width="27.00390625" style="233" customWidth="1"/>
    <col min="4" max="4" width="15.7109375" style="234" customWidth="1"/>
    <col min="5" max="5" width="7.7109375" style="234" hidden="1" customWidth="1"/>
    <col min="6" max="6" width="0.71875" style="234" hidden="1" customWidth="1"/>
    <col min="7" max="7" width="0.13671875" style="234" hidden="1" customWidth="1"/>
    <col min="8" max="10" width="7.7109375" style="234" hidden="1" customWidth="1"/>
    <col min="11" max="11" width="8.7109375" style="234" hidden="1" customWidth="1"/>
    <col min="12" max="12" width="0.13671875" style="234" customWidth="1"/>
    <col min="13" max="13" width="13.28125" style="234" customWidth="1"/>
    <col min="14" max="14" width="11.7109375" style="234" customWidth="1"/>
    <col min="15" max="15" width="12.8515625" style="234" customWidth="1"/>
    <col min="16" max="16" width="13.8515625" style="234" customWidth="1"/>
    <col min="17" max="17" width="13.140625" style="234" customWidth="1"/>
    <col min="18" max="20" width="11.28125" style="234" customWidth="1"/>
    <col min="21" max="27" width="11.28125" style="233" customWidth="1"/>
    <col min="28" max="16384" width="9.140625" style="233" customWidth="1"/>
  </cols>
  <sheetData>
    <row r="1" spans="1:19" s="236" customFormat="1" ht="15.75" customHeight="1" thickBot="1">
      <c r="A1" s="1090" t="s">
        <v>715</v>
      </c>
      <c r="B1" s="1091"/>
      <c r="C1" s="1091"/>
      <c r="D1" s="1091"/>
      <c r="E1" s="1091"/>
      <c r="F1" s="1091"/>
      <c r="G1" s="1091"/>
      <c r="H1" s="1091"/>
      <c r="I1" s="1091"/>
      <c r="J1" s="1091"/>
      <c r="K1" s="1091"/>
      <c r="L1" s="1091"/>
      <c r="M1" s="1091"/>
      <c r="N1" s="1091"/>
      <c r="O1" s="1091"/>
      <c r="P1" s="1091"/>
      <c r="Q1" s="1092"/>
      <c r="R1" s="235"/>
      <c r="S1" s="235"/>
    </row>
    <row r="2" spans="1:20" s="236" customFormat="1" ht="15" customHeight="1" thickBot="1">
      <c r="A2" s="1093" t="s">
        <v>202</v>
      </c>
      <c r="B2" s="1096" t="s">
        <v>203</v>
      </c>
      <c r="C2" s="1097"/>
      <c r="D2" s="1102" t="s">
        <v>72</v>
      </c>
      <c r="E2" s="1105" t="s">
        <v>71</v>
      </c>
      <c r="F2" s="1106"/>
      <c r="G2" s="1106"/>
      <c r="H2" s="1106"/>
      <c r="I2" s="1106"/>
      <c r="J2" s="1106"/>
      <c r="K2" s="1106"/>
      <c r="L2" s="1106"/>
      <c r="M2" s="1106"/>
      <c r="N2" s="1106"/>
      <c r="O2" s="1106"/>
      <c r="P2" s="1106"/>
      <c r="Q2" s="1107"/>
      <c r="R2" s="235"/>
      <c r="S2" s="235"/>
      <c r="T2" s="235"/>
    </row>
    <row r="3" spans="1:20" s="238" customFormat="1" ht="15" customHeight="1" thickBot="1">
      <c r="A3" s="1094"/>
      <c r="B3" s="1098"/>
      <c r="C3" s="1099"/>
      <c r="D3" s="1103"/>
      <c r="E3" s="743" t="s">
        <v>65</v>
      </c>
      <c r="F3" s="743" t="s">
        <v>66</v>
      </c>
      <c r="G3" s="743" t="s">
        <v>52</v>
      </c>
      <c r="H3" s="743" t="s">
        <v>157</v>
      </c>
      <c r="I3" s="743" t="s">
        <v>158</v>
      </c>
      <c r="J3" s="743" t="s">
        <v>53</v>
      </c>
      <c r="K3" s="743" t="s">
        <v>15</v>
      </c>
      <c r="L3" s="743" t="s">
        <v>145</v>
      </c>
      <c r="M3" s="743" t="s">
        <v>213</v>
      </c>
      <c r="N3" s="743" t="s">
        <v>223</v>
      </c>
      <c r="O3" s="1129" t="s">
        <v>486</v>
      </c>
      <c r="P3" s="1130"/>
      <c r="Q3" s="1131"/>
      <c r="R3" s="237"/>
      <c r="S3" s="237"/>
      <c r="T3" s="237"/>
    </row>
    <row r="4" spans="1:20" s="236" customFormat="1" ht="33.75" customHeight="1" thickBot="1">
      <c r="A4" s="1095"/>
      <c r="B4" s="1100"/>
      <c r="C4" s="1101"/>
      <c r="D4" s="1104"/>
      <c r="E4" s="744" t="s">
        <v>159</v>
      </c>
      <c r="F4" s="744" t="s">
        <v>159</v>
      </c>
      <c r="G4" s="744" t="s">
        <v>159</v>
      </c>
      <c r="H4" s="744" t="s">
        <v>159</v>
      </c>
      <c r="I4" s="744" t="s">
        <v>159</v>
      </c>
      <c r="J4" s="744" t="s">
        <v>159</v>
      </c>
      <c r="K4" s="744" t="s">
        <v>159</v>
      </c>
      <c r="L4" s="744" t="s">
        <v>159</v>
      </c>
      <c r="M4" s="744" t="s">
        <v>159</v>
      </c>
      <c r="N4" s="744" t="s">
        <v>159</v>
      </c>
      <c r="O4" s="745" t="s">
        <v>130</v>
      </c>
      <c r="P4" s="745" t="s">
        <v>129</v>
      </c>
      <c r="Q4" s="745" t="s">
        <v>131</v>
      </c>
      <c r="R4" s="235"/>
      <c r="S4" s="235"/>
      <c r="T4" s="235"/>
    </row>
    <row r="5" spans="1:20" s="624" customFormat="1" ht="16.5" customHeight="1">
      <c r="A5" s="1120" t="s">
        <v>8</v>
      </c>
      <c r="B5" s="1108" t="s">
        <v>211</v>
      </c>
      <c r="C5" s="1132" t="s">
        <v>197</v>
      </c>
      <c r="D5" s="755" t="s">
        <v>69</v>
      </c>
      <c r="E5" s="747">
        <v>500000</v>
      </c>
      <c r="F5" s="747">
        <v>623000</v>
      </c>
      <c r="G5" s="747">
        <v>750000</v>
      </c>
      <c r="H5" s="747">
        <v>340000</v>
      </c>
      <c r="I5" s="747">
        <v>310000</v>
      </c>
      <c r="J5" s="747">
        <v>0</v>
      </c>
      <c r="K5" s="747">
        <v>0</v>
      </c>
      <c r="L5" s="747">
        <v>500000</v>
      </c>
      <c r="M5" s="747">
        <v>1300000</v>
      </c>
      <c r="N5" s="747">
        <v>3180000</v>
      </c>
      <c r="O5" s="747"/>
      <c r="P5" s="747"/>
      <c r="Q5" s="748">
        <f>O5-P5</f>
        <v>0</v>
      </c>
      <c r="R5" s="623"/>
      <c r="S5" s="623"/>
      <c r="T5" s="623"/>
    </row>
    <row r="6" spans="1:20" s="624" customFormat="1" ht="16.5" customHeight="1" thickBot="1">
      <c r="A6" s="1121"/>
      <c r="B6" s="1109"/>
      <c r="C6" s="1133"/>
      <c r="D6" s="756" t="s">
        <v>734</v>
      </c>
      <c r="E6" s="757">
        <v>770000</v>
      </c>
      <c r="F6" s="757">
        <v>1947000</v>
      </c>
      <c r="G6" s="757">
        <v>1756000</v>
      </c>
      <c r="H6" s="757">
        <v>1060000</v>
      </c>
      <c r="I6" s="757">
        <v>1790000</v>
      </c>
      <c r="J6" s="757">
        <v>0</v>
      </c>
      <c r="K6" s="757">
        <v>0</v>
      </c>
      <c r="L6" s="757">
        <v>2850000</v>
      </c>
      <c r="M6" s="757">
        <v>1520000</v>
      </c>
      <c r="N6" s="757">
        <v>1620000</v>
      </c>
      <c r="O6" s="757"/>
      <c r="P6" s="757"/>
      <c r="Q6" s="758">
        <f>O6-P6</f>
        <v>0</v>
      </c>
      <c r="R6" s="623"/>
      <c r="S6" s="623"/>
      <c r="T6" s="623"/>
    </row>
    <row r="7" spans="1:20" s="624" customFormat="1" ht="16.5" customHeight="1" thickBot="1">
      <c r="A7" s="1121"/>
      <c r="B7" s="1109"/>
      <c r="C7" s="1134"/>
      <c r="D7" s="759" t="s">
        <v>76</v>
      </c>
      <c r="E7" s="760">
        <f aca="true" t="shared" si="0" ref="E7:Q7">SUM(E5:E6)</f>
        <v>1270000</v>
      </c>
      <c r="F7" s="760">
        <f t="shared" si="0"/>
        <v>2570000</v>
      </c>
      <c r="G7" s="760">
        <f t="shared" si="0"/>
        <v>2506000</v>
      </c>
      <c r="H7" s="760">
        <f t="shared" si="0"/>
        <v>1400000</v>
      </c>
      <c r="I7" s="760">
        <f t="shared" si="0"/>
        <v>2100000</v>
      </c>
      <c r="J7" s="760">
        <f>SUM(J5:J6)</f>
        <v>0</v>
      </c>
      <c r="K7" s="760">
        <f>SUM(K5:K6)</f>
        <v>0</v>
      </c>
      <c r="L7" s="760">
        <f>SUM(L5:L6)</f>
        <v>3350000</v>
      </c>
      <c r="M7" s="760">
        <f>SUM(M5:M6)</f>
        <v>2820000</v>
      </c>
      <c r="N7" s="760">
        <f>SUM(N5:N6)</f>
        <v>4800000</v>
      </c>
      <c r="O7" s="760">
        <f t="shared" si="0"/>
        <v>0</v>
      </c>
      <c r="P7" s="760">
        <f t="shared" si="0"/>
        <v>0</v>
      </c>
      <c r="Q7" s="761">
        <f t="shared" si="0"/>
        <v>0</v>
      </c>
      <c r="R7" s="623"/>
      <c r="S7" s="623"/>
      <c r="T7" s="623"/>
    </row>
    <row r="8" spans="1:20" s="624" customFormat="1" ht="16.5" customHeight="1">
      <c r="A8" s="1121"/>
      <c r="B8" s="1109"/>
      <c r="C8" s="1132" t="s">
        <v>198</v>
      </c>
      <c r="D8" s="755" t="s">
        <v>69</v>
      </c>
      <c r="E8" s="747">
        <v>400000</v>
      </c>
      <c r="F8" s="747">
        <v>650000</v>
      </c>
      <c r="G8" s="747">
        <v>600000</v>
      </c>
      <c r="H8" s="747">
        <v>500000</v>
      </c>
      <c r="I8" s="747">
        <v>350000</v>
      </c>
      <c r="J8" s="747">
        <v>0</v>
      </c>
      <c r="K8" s="747">
        <v>0</v>
      </c>
      <c r="L8" s="747">
        <v>200000</v>
      </c>
      <c r="M8" s="747">
        <v>700000</v>
      </c>
      <c r="N8" s="747">
        <v>1000000</v>
      </c>
      <c r="O8" s="747"/>
      <c r="P8" s="747"/>
      <c r="Q8" s="748">
        <f>O8-P8</f>
        <v>0</v>
      </c>
      <c r="R8" s="623"/>
      <c r="S8" s="623"/>
      <c r="T8" s="623"/>
    </row>
    <row r="9" spans="1:20" s="624" customFormat="1" ht="16.5" customHeight="1" thickBot="1">
      <c r="A9" s="1121"/>
      <c r="B9" s="1109"/>
      <c r="C9" s="1133"/>
      <c r="D9" s="756" t="s">
        <v>734</v>
      </c>
      <c r="E9" s="750">
        <v>150000</v>
      </c>
      <c r="F9" s="750">
        <v>1400000</v>
      </c>
      <c r="G9" s="750">
        <v>450000</v>
      </c>
      <c r="H9" s="750">
        <v>0</v>
      </c>
      <c r="I9" s="750">
        <v>200000</v>
      </c>
      <c r="J9" s="750">
        <v>0</v>
      </c>
      <c r="K9" s="750">
        <v>0</v>
      </c>
      <c r="L9" s="750">
        <v>300000</v>
      </c>
      <c r="M9" s="750">
        <v>500000</v>
      </c>
      <c r="N9" s="750">
        <v>500000</v>
      </c>
      <c r="O9" s="750"/>
      <c r="P9" s="750"/>
      <c r="Q9" s="758">
        <f>O9-P9</f>
        <v>0</v>
      </c>
      <c r="R9" s="623"/>
      <c r="S9" s="623"/>
      <c r="T9" s="623"/>
    </row>
    <row r="10" spans="1:20" s="624" customFormat="1" ht="16.5" customHeight="1" thickBot="1">
      <c r="A10" s="1121"/>
      <c r="B10" s="1109"/>
      <c r="C10" s="1134"/>
      <c r="D10" s="759" t="s">
        <v>76</v>
      </c>
      <c r="E10" s="760">
        <f aca="true" t="shared" si="1" ref="E10:Q10">SUM(E8:E9)</f>
        <v>550000</v>
      </c>
      <c r="F10" s="760">
        <f t="shared" si="1"/>
        <v>2050000</v>
      </c>
      <c r="G10" s="760">
        <f t="shared" si="1"/>
        <v>1050000</v>
      </c>
      <c r="H10" s="760">
        <f t="shared" si="1"/>
        <v>500000</v>
      </c>
      <c r="I10" s="760">
        <f t="shared" si="1"/>
        <v>550000</v>
      </c>
      <c r="J10" s="760">
        <f>SUM(J8:J9)</f>
        <v>0</v>
      </c>
      <c r="K10" s="760">
        <f>SUM(K8:K9)</f>
        <v>0</v>
      </c>
      <c r="L10" s="760">
        <f>SUM(L8:L9)</f>
        <v>500000</v>
      </c>
      <c r="M10" s="760">
        <f>SUM(M8:M9)</f>
        <v>1200000</v>
      </c>
      <c r="N10" s="760">
        <f>SUM(N8:N9)</f>
        <v>1500000</v>
      </c>
      <c r="O10" s="760">
        <f t="shared" si="1"/>
        <v>0</v>
      </c>
      <c r="P10" s="760">
        <f t="shared" si="1"/>
        <v>0</v>
      </c>
      <c r="Q10" s="761">
        <f t="shared" si="1"/>
        <v>0</v>
      </c>
      <c r="R10" s="623"/>
      <c r="S10" s="623"/>
      <c r="T10" s="623"/>
    </row>
    <row r="11" spans="1:20" s="624" customFormat="1" ht="16.5" customHeight="1">
      <c r="A11" s="1121"/>
      <c r="B11" s="1109"/>
      <c r="C11" s="1108" t="s">
        <v>76</v>
      </c>
      <c r="D11" s="762" t="s">
        <v>69</v>
      </c>
      <c r="E11" s="763" t="e">
        <f>E5+E8+#REF!</f>
        <v>#REF!</v>
      </c>
      <c r="F11" s="763" t="e">
        <f>F5+F8+#REF!</f>
        <v>#REF!</v>
      </c>
      <c r="G11" s="763" t="e">
        <f>G5+G8+#REF!</f>
        <v>#REF!</v>
      </c>
      <c r="H11" s="763" t="e">
        <f>H5+H8+#REF!</f>
        <v>#REF!</v>
      </c>
      <c r="I11" s="763" t="e">
        <f>I5+I8+#REF!</f>
        <v>#REF!</v>
      </c>
      <c r="J11" s="763">
        <v>700000</v>
      </c>
      <c r="K11" s="763">
        <v>2000000</v>
      </c>
      <c r="L11" s="763" t="e">
        <f>L5+L8+#REF!</f>
        <v>#REF!</v>
      </c>
      <c r="M11" s="763">
        <f aca="true" t="shared" si="2" ref="M11:Q12">M5+M8</f>
        <v>2000000</v>
      </c>
      <c r="N11" s="763">
        <f t="shared" si="2"/>
        <v>4180000</v>
      </c>
      <c r="O11" s="763">
        <f t="shared" si="2"/>
        <v>0</v>
      </c>
      <c r="P11" s="763">
        <f t="shared" si="2"/>
        <v>0</v>
      </c>
      <c r="Q11" s="763">
        <f t="shared" si="2"/>
        <v>0</v>
      </c>
      <c r="R11" s="623"/>
      <c r="S11" s="623"/>
      <c r="T11" s="623"/>
    </row>
    <row r="12" spans="1:20" s="624" customFormat="1" ht="16.5" customHeight="1" thickBot="1">
      <c r="A12" s="1121"/>
      <c r="B12" s="1109"/>
      <c r="C12" s="1109"/>
      <c r="D12" s="756" t="s">
        <v>734</v>
      </c>
      <c r="E12" s="764" t="e">
        <f>E6+E9+#REF!</f>
        <v>#REF!</v>
      </c>
      <c r="F12" s="764" t="e">
        <f>F6+F9+#REF!</f>
        <v>#REF!</v>
      </c>
      <c r="G12" s="764" t="e">
        <f>G6+G9+#REF!</f>
        <v>#REF!</v>
      </c>
      <c r="H12" s="764" t="e">
        <f>H6+H9+#REF!</f>
        <v>#REF!</v>
      </c>
      <c r="I12" s="764" t="e">
        <f>I6+I9+#REF!</f>
        <v>#REF!</v>
      </c>
      <c r="J12" s="764">
        <v>3000000</v>
      </c>
      <c r="K12" s="764">
        <v>2500000</v>
      </c>
      <c r="L12" s="764" t="e">
        <f>L6+L9+#REF!</f>
        <v>#REF!</v>
      </c>
      <c r="M12" s="764">
        <f t="shared" si="2"/>
        <v>2020000</v>
      </c>
      <c r="N12" s="764">
        <f t="shared" si="2"/>
        <v>2120000</v>
      </c>
      <c r="O12" s="764">
        <f t="shared" si="2"/>
        <v>0</v>
      </c>
      <c r="P12" s="764">
        <f t="shared" si="2"/>
        <v>0</v>
      </c>
      <c r="Q12" s="764">
        <f t="shared" si="2"/>
        <v>0</v>
      </c>
      <c r="R12" s="623"/>
      <c r="S12" s="623"/>
      <c r="T12" s="623"/>
    </row>
    <row r="13" spans="1:20" s="624" customFormat="1" ht="16.5" customHeight="1" thickBot="1">
      <c r="A13" s="1122"/>
      <c r="B13" s="1110"/>
      <c r="C13" s="1110"/>
      <c r="D13" s="752" t="s">
        <v>76</v>
      </c>
      <c r="E13" s="753" t="e">
        <f aca="true" t="shared" si="3" ref="E13:Q13">SUM(E11:E12)</f>
        <v>#REF!</v>
      </c>
      <c r="F13" s="753" t="e">
        <f t="shared" si="3"/>
        <v>#REF!</v>
      </c>
      <c r="G13" s="753" t="e">
        <f t="shared" si="3"/>
        <v>#REF!</v>
      </c>
      <c r="H13" s="753" t="e">
        <f t="shared" si="3"/>
        <v>#REF!</v>
      </c>
      <c r="I13" s="753" t="e">
        <f t="shared" si="3"/>
        <v>#REF!</v>
      </c>
      <c r="J13" s="753">
        <f t="shared" si="3"/>
        <v>3700000</v>
      </c>
      <c r="K13" s="753">
        <f t="shared" si="3"/>
        <v>4500000</v>
      </c>
      <c r="L13" s="753" t="e">
        <f>SUM(L11:L12)</f>
        <v>#REF!</v>
      </c>
      <c r="M13" s="753">
        <f>SUM(M11:M12)</f>
        <v>4020000</v>
      </c>
      <c r="N13" s="753">
        <f>SUM(N11:N12)</f>
        <v>6300000</v>
      </c>
      <c r="O13" s="753">
        <f t="shared" si="3"/>
        <v>0</v>
      </c>
      <c r="P13" s="753">
        <f t="shared" si="3"/>
        <v>0</v>
      </c>
      <c r="Q13" s="754">
        <f t="shared" si="3"/>
        <v>0</v>
      </c>
      <c r="R13" s="623"/>
      <c r="S13" s="623"/>
      <c r="T13" s="623"/>
    </row>
    <row r="14" spans="1:20" s="624" customFormat="1" ht="8.25" customHeight="1" hidden="1" thickBot="1">
      <c r="A14" s="1120" t="s">
        <v>189</v>
      </c>
      <c r="B14" s="1123" t="s">
        <v>170</v>
      </c>
      <c r="C14" s="1124"/>
      <c r="D14" s="746" t="s">
        <v>69</v>
      </c>
      <c r="E14" s="747">
        <v>0</v>
      </c>
      <c r="F14" s="747">
        <v>200000</v>
      </c>
      <c r="G14" s="747">
        <v>10000</v>
      </c>
      <c r="H14" s="747">
        <v>10000</v>
      </c>
      <c r="I14" s="747">
        <v>0</v>
      </c>
      <c r="J14" s="747">
        <v>0</v>
      </c>
      <c r="K14" s="747">
        <v>0</v>
      </c>
      <c r="L14" s="747">
        <v>0</v>
      </c>
      <c r="M14" s="747"/>
      <c r="N14" s="747"/>
      <c r="O14" s="747">
        <v>0</v>
      </c>
      <c r="P14" s="747">
        <v>0</v>
      </c>
      <c r="Q14" s="748">
        <f>O14-P14</f>
        <v>0</v>
      </c>
      <c r="R14" s="623"/>
      <c r="S14" s="623"/>
      <c r="T14" s="623"/>
    </row>
    <row r="15" spans="1:20" s="624" customFormat="1" ht="16.5" customHeight="1" hidden="1" thickBot="1">
      <c r="A15" s="1121"/>
      <c r="B15" s="1125"/>
      <c r="C15" s="1126"/>
      <c r="D15" s="749" t="s">
        <v>57</v>
      </c>
      <c r="E15" s="750">
        <v>0</v>
      </c>
      <c r="F15" s="750">
        <v>0</v>
      </c>
      <c r="G15" s="750">
        <v>0</v>
      </c>
      <c r="H15" s="750">
        <v>0</v>
      </c>
      <c r="I15" s="750">
        <v>0</v>
      </c>
      <c r="J15" s="750">
        <v>0</v>
      </c>
      <c r="K15" s="750">
        <v>0</v>
      </c>
      <c r="L15" s="750">
        <v>0</v>
      </c>
      <c r="M15" s="750"/>
      <c r="N15" s="750"/>
      <c r="O15" s="750">
        <v>0</v>
      </c>
      <c r="P15" s="750">
        <v>0</v>
      </c>
      <c r="Q15" s="751">
        <f>O15-P15</f>
        <v>0</v>
      </c>
      <c r="R15" s="623"/>
      <c r="S15" s="623"/>
      <c r="T15" s="623"/>
    </row>
    <row r="16" spans="1:20" s="624" customFormat="1" ht="16.5" customHeight="1" hidden="1" thickBot="1">
      <c r="A16" s="1122"/>
      <c r="B16" s="1127"/>
      <c r="C16" s="1128"/>
      <c r="D16" s="752" t="s">
        <v>76</v>
      </c>
      <c r="E16" s="753">
        <f aca="true" t="shared" si="4" ref="E16:Q16">SUM(E14:E15)</f>
        <v>0</v>
      </c>
      <c r="F16" s="753">
        <f t="shared" si="4"/>
        <v>200000</v>
      </c>
      <c r="G16" s="753">
        <f t="shared" si="4"/>
        <v>10000</v>
      </c>
      <c r="H16" s="753">
        <f t="shared" si="4"/>
        <v>10000</v>
      </c>
      <c r="I16" s="753">
        <f t="shared" si="4"/>
        <v>0</v>
      </c>
      <c r="J16" s="753">
        <f>SUM(J14:J15)</f>
        <v>0</v>
      </c>
      <c r="K16" s="753">
        <f>SUM(K14:K15)</f>
        <v>0</v>
      </c>
      <c r="L16" s="753">
        <f>SUM(L14:L15)</f>
        <v>0</v>
      </c>
      <c r="M16" s="753">
        <f>SUM(M14:M15)</f>
        <v>0</v>
      </c>
      <c r="N16" s="753">
        <f>SUM(N14:N15)</f>
        <v>0</v>
      </c>
      <c r="O16" s="753">
        <f t="shared" si="4"/>
        <v>0</v>
      </c>
      <c r="P16" s="753">
        <f t="shared" si="4"/>
        <v>0</v>
      </c>
      <c r="Q16" s="754">
        <f t="shared" si="4"/>
        <v>0</v>
      </c>
      <c r="R16" s="623"/>
      <c r="S16" s="623"/>
      <c r="T16" s="623"/>
    </row>
    <row r="17" spans="1:20" s="626" customFormat="1" ht="16.5" customHeight="1" thickBot="1">
      <c r="A17" s="1081" t="s">
        <v>64</v>
      </c>
      <c r="B17" s="1082"/>
      <c r="C17" s="1083"/>
      <c r="D17" s="765" t="s">
        <v>69</v>
      </c>
      <c r="E17" s="766" t="e">
        <f>#REF!+#REF!+#REF!+#REF!+E11+E14</f>
        <v>#REF!</v>
      </c>
      <c r="F17" s="766" t="e">
        <f>#REF!+#REF!+#REF!+#REF!+F11+F14</f>
        <v>#REF!</v>
      </c>
      <c r="G17" s="766" t="e">
        <f>#REF!+#REF!+#REF!+#REF!+G11+G14</f>
        <v>#REF!</v>
      </c>
      <c r="H17" s="766" t="e">
        <f>#REF!+#REF!+#REF!+#REF!+H11+H14</f>
        <v>#REF!</v>
      </c>
      <c r="I17" s="766" t="e">
        <f>#REF!+#REF!+#REF!+#REF!+I11+I14</f>
        <v>#REF!</v>
      </c>
      <c r="J17" s="766" t="e">
        <f>#REF!+#REF!+#REF!+#REF!+J11+J14</f>
        <v>#REF!</v>
      </c>
      <c r="K17" s="766" t="e">
        <f>#REF!+#REF!+#REF!+#REF!+K11+K14</f>
        <v>#REF!</v>
      </c>
      <c r="L17" s="766" t="e">
        <f>#REF!+#REF!+#REF!+#REF!+L11+L14</f>
        <v>#REF!</v>
      </c>
      <c r="M17" s="766">
        <f aca="true" t="shared" si="5" ref="M17:Q18">M11+M14</f>
        <v>2000000</v>
      </c>
      <c r="N17" s="766">
        <f t="shared" si="5"/>
        <v>4180000</v>
      </c>
      <c r="O17" s="766">
        <f t="shared" si="5"/>
        <v>0</v>
      </c>
      <c r="P17" s="766">
        <f t="shared" si="5"/>
        <v>0</v>
      </c>
      <c r="Q17" s="766">
        <f t="shared" si="5"/>
        <v>0</v>
      </c>
      <c r="R17" s="625"/>
      <c r="S17" s="625"/>
      <c r="T17" s="625"/>
    </row>
    <row r="18" spans="1:20" s="626" customFormat="1" ht="16.5" customHeight="1" thickBot="1">
      <c r="A18" s="1084"/>
      <c r="B18" s="1085"/>
      <c r="C18" s="1086"/>
      <c r="D18" s="824" t="s">
        <v>734</v>
      </c>
      <c r="E18" s="768" t="e">
        <f>#REF!+#REF!+#REF!+#REF!+E12+E15</f>
        <v>#REF!</v>
      </c>
      <c r="F18" s="768" t="e">
        <f>#REF!+#REF!+#REF!+#REF!+F12+F15</f>
        <v>#REF!</v>
      </c>
      <c r="G18" s="768" t="e">
        <f>#REF!+#REF!+#REF!+#REF!+G12+G15</f>
        <v>#REF!</v>
      </c>
      <c r="H18" s="768" t="e">
        <f>#REF!+#REF!+#REF!+#REF!+H12+H15</f>
        <v>#REF!</v>
      </c>
      <c r="I18" s="768" t="e">
        <f>#REF!+#REF!+#REF!+#REF!+I12+I15</f>
        <v>#REF!</v>
      </c>
      <c r="J18" s="768" t="e">
        <f>#REF!+#REF!+#REF!+#REF!+J12+J15</f>
        <v>#REF!</v>
      </c>
      <c r="K18" s="768" t="e">
        <f>#REF!+#REF!+#REF!+#REF!+K12+K15</f>
        <v>#REF!</v>
      </c>
      <c r="L18" s="768" t="e">
        <f>#REF!+#REF!+#REF!+#REF!+L12+L15</f>
        <v>#REF!</v>
      </c>
      <c r="M18" s="768">
        <f t="shared" si="5"/>
        <v>2020000</v>
      </c>
      <c r="N18" s="768">
        <f t="shared" si="5"/>
        <v>2120000</v>
      </c>
      <c r="O18" s="768">
        <f t="shared" si="5"/>
        <v>0</v>
      </c>
      <c r="P18" s="768">
        <f t="shared" si="5"/>
        <v>0</v>
      </c>
      <c r="Q18" s="768">
        <f t="shared" si="5"/>
        <v>0</v>
      </c>
      <c r="R18" s="625"/>
      <c r="S18" s="625"/>
      <c r="T18" s="625"/>
    </row>
    <row r="19" spans="1:20" s="628" customFormat="1" ht="16.5" customHeight="1" thickBot="1">
      <c r="A19" s="1087"/>
      <c r="B19" s="1088"/>
      <c r="C19" s="1089"/>
      <c r="D19" s="769" t="s">
        <v>76</v>
      </c>
      <c r="E19" s="770" t="e">
        <f aca="true" t="shared" si="6" ref="E19:Q19">SUM(E17:E18)</f>
        <v>#REF!</v>
      </c>
      <c r="F19" s="770" t="e">
        <f t="shared" si="6"/>
        <v>#REF!</v>
      </c>
      <c r="G19" s="770" t="e">
        <f t="shared" si="6"/>
        <v>#REF!</v>
      </c>
      <c r="H19" s="770" t="e">
        <f t="shared" si="6"/>
        <v>#REF!</v>
      </c>
      <c r="I19" s="770" t="e">
        <f t="shared" si="6"/>
        <v>#REF!</v>
      </c>
      <c r="J19" s="770" t="e">
        <f>SUM(J17:J18)</f>
        <v>#REF!</v>
      </c>
      <c r="K19" s="770" t="e">
        <f>SUM(K17:K18)</f>
        <v>#REF!</v>
      </c>
      <c r="L19" s="770" t="e">
        <f>SUM(L17:L18)</f>
        <v>#REF!</v>
      </c>
      <c r="M19" s="770">
        <f>SUM(M17:M18)</f>
        <v>4020000</v>
      </c>
      <c r="N19" s="770">
        <f>SUM(N17:N18)</f>
        <v>6300000</v>
      </c>
      <c r="O19" s="770">
        <f t="shared" si="6"/>
        <v>0</v>
      </c>
      <c r="P19" s="770">
        <f t="shared" si="6"/>
        <v>0</v>
      </c>
      <c r="Q19" s="770">
        <f t="shared" si="6"/>
        <v>0</v>
      </c>
      <c r="R19" s="627"/>
      <c r="S19" s="627"/>
      <c r="T19" s="627"/>
    </row>
    <row r="20" spans="1:20" s="628" customFormat="1" ht="16.5" customHeight="1" thickBot="1">
      <c r="A20" s="777"/>
      <c r="B20" s="778"/>
      <c r="C20" s="779"/>
      <c r="D20" s="780"/>
      <c r="E20" s="781"/>
      <c r="F20" s="781"/>
      <c r="G20" s="781"/>
      <c r="H20" s="781"/>
      <c r="I20" s="781"/>
      <c r="J20" s="781"/>
      <c r="K20" s="781"/>
      <c r="L20" s="781"/>
      <c r="M20" s="781"/>
      <c r="N20" s="781"/>
      <c r="O20" s="781"/>
      <c r="P20" s="781"/>
      <c r="Q20" s="782"/>
      <c r="R20" s="627"/>
      <c r="S20" s="627"/>
      <c r="T20" s="627"/>
    </row>
    <row r="21" spans="1:20" s="624" customFormat="1" ht="16.5" customHeight="1">
      <c r="A21" s="1120" t="s">
        <v>489</v>
      </c>
      <c r="B21" s="1075" t="s">
        <v>221</v>
      </c>
      <c r="C21" s="1076"/>
      <c r="D21" s="746" t="s">
        <v>69</v>
      </c>
      <c r="E21" s="747">
        <v>0</v>
      </c>
      <c r="F21" s="747">
        <v>0</v>
      </c>
      <c r="G21" s="747">
        <v>0</v>
      </c>
      <c r="H21" s="747">
        <v>0</v>
      </c>
      <c r="I21" s="747">
        <v>0</v>
      </c>
      <c r="J21" s="747">
        <v>0</v>
      </c>
      <c r="K21" s="747">
        <v>400000</v>
      </c>
      <c r="L21" s="747">
        <v>400000</v>
      </c>
      <c r="M21" s="747">
        <v>450000</v>
      </c>
      <c r="N21" s="747">
        <v>750000</v>
      </c>
      <c r="O21" s="747"/>
      <c r="P21" s="747"/>
      <c r="Q21" s="748">
        <f>O21-P21</f>
        <v>0</v>
      </c>
      <c r="R21" s="623"/>
      <c r="S21" s="623"/>
      <c r="T21" s="623"/>
    </row>
    <row r="22" spans="1:20" s="624" customFormat="1" ht="16.5" customHeight="1" thickBot="1">
      <c r="A22" s="1121"/>
      <c r="B22" s="1077"/>
      <c r="C22" s="1078"/>
      <c r="D22" s="756" t="s">
        <v>734</v>
      </c>
      <c r="E22" s="750">
        <v>0</v>
      </c>
      <c r="F22" s="750">
        <v>0</v>
      </c>
      <c r="G22" s="750">
        <v>0</v>
      </c>
      <c r="H22" s="750">
        <v>0</v>
      </c>
      <c r="I22" s="750">
        <v>0</v>
      </c>
      <c r="J22" s="750">
        <v>0</v>
      </c>
      <c r="K22" s="750">
        <v>0</v>
      </c>
      <c r="L22" s="750">
        <v>0</v>
      </c>
      <c r="M22" s="750"/>
      <c r="N22" s="750"/>
      <c r="O22" s="750"/>
      <c r="P22" s="750"/>
      <c r="Q22" s="751">
        <f>O22-P22</f>
        <v>0</v>
      </c>
      <c r="R22" s="623"/>
      <c r="S22" s="623"/>
      <c r="T22" s="623"/>
    </row>
    <row r="23" spans="1:20" s="624" customFormat="1" ht="16.5" customHeight="1" thickBot="1">
      <c r="A23" s="1122"/>
      <c r="B23" s="1079"/>
      <c r="C23" s="1080"/>
      <c r="D23" s="752" t="s">
        <v>76</v>
      </c>
      <c r="E23" s="753">
        <f aca="true" t="shared" si="7" ref="E23:Q23">SUM(E21:E22)</f>
        <v>0</v>
      </c>
      <c r="F23" s="753">
        <f t="shared" si="7"/>
        <v>0</v>
      </c>
      <c r="G23" s="753">
        <f t="shared" si="7"/>
        <v>0</v>
      </c>
      <c r="H23" s="753">
        <f t="shared" si="7"/>
        <v>0</v>
      </c>
      <c r="I23" s="753">
        <f t="shared" si="7"/>
        <v>0</v>
      </c>
      <c r="J23" s="753">
        <f>SUM(J21:J22)</f>
        <v>0</v>
      </c>
      <c r="K23" s="753">
        <f>SUM(K21:K22)</f>
        <v>400000</v>
      </c>
      <c r="L23" s="753">
        <f>SUM(L21:L22)</f>
        <v>400000</v>
      </c>
      <c r="M23" s="753">
        <f>SUM(M21:M22)</f>
        <v>450000</v>
      </c>
      <c r="N23" s="753">
        <f>SUM(N21:N22)</f>
        <v>750000</v>
      </c>
      <c r="O23" s="753">
        <f t="shared" si="7"/>
        <v>0</v>
      </c>
      <c r="P23" s="753">
        <f t="shared" si="7"/>
        <v>0</v>
      </c>
      <c r="Q23" s="754">
        <f t="shared" si="7"/>
        <v>0</v>
      </c>
      <c r="R23" s="623"/>
      <c r="S23" s="623"/>
      <c r="T23" s="623"/>
    </row>
    <row r="24" spans="1:20" s="626" customFormat="1" ht="16.5" customHeight="1">
      <c r="A24" s="1081" t="s">
        <v>222</v>
      </c>
      <c r="B24" s="1082"/>
      <c r="C24" s="1083"/>
      <c r="D24" s="765" t="s">
        <v>69</v>
      </c>
      <c r="E24" s="766">
        <f>E21</f>
        <v>0</v>
      </c>
      <c r="F24" s="766">
        <f aca="true" t="shared" si="8" ref="F24:Q25">F21</f>
        <v>0</v>
      </c>
      <c r="G24" s="766">
        <f t="shared" si="8"/>
        <v>0</v>
      </c>
      <c r="H24" s="766">
        <f t="shared" si="8"/>
        <v>0</v>
      </c>
      <c r="I24" s="766">
        <f t="shared" si="8"/>
        <v>0</v>
      </c>
      <c r="J24" s="766">
        <f t="shared" si="8"/>
        <v>0</v>
      </c>
      <c r="K24" s="766">
        <f t="shared" si="8"/>
        <v>400000</v>
      </c>
      <c r="L24" s="766">
        <f aca="true" t="shared" si="9" ref="L24:N25">L21</f>
        <v>400000</v>
      </c>
      <c r="M24" s="766">
        <f t="shared" si="9"/>
        <v>450000</v>
      </c>
      <c r="N24" s="766">
        <f t="shared" si="9"/>
        <v>750000</v>
      </c>
      <c r="O24" s="766">
        <f t="shared" si="8"/>
        <v>0</v>
      </c>
      <c r="P24" s="766">
        <f t="shared" si="8"/>
        <v>0</v>
      </c>
      <c r="Q24" s="766">
        <f t="shared" si="8"/>
        <v>0</v>
      </c>
      <c r="R24" s="625"/>
      <c r="S24" s="625"/>
      <c r="T24" s="625"/>
    </row>
    <row r="25" spans="1:20" s="626" customFormat="1" ht="16.5" customHeight="1" thickBot="1">
      <c r="A25" s="1084"/>
      <c r="B25" s="1085"/>
      <c r="C25" s="1086"/>
      <c r="D25" s="767" t="s">
        <v>734</v>
      </c>
      <c r="E25" s="768">
        <f>E22</f>
        <v>0</v>
      </c>
      <c r="F25" s="768">
        <f t="shared" si="8"/>
        <v>0</v>
      </c>
      <c r="G25" s="768">
        <f t="shared" si="8"/>
        <v>0</v>
      </c>
      <c r="H25" s="768">
        <f t="shared" si="8"/>
        <v>0</v>
      </c>
      <c r="I25" s="768">
        <f t="shared" si="8"/>
        <v>0</v>
      </c>
      <c r="J25" s="768">
        <f t="shared" si="8"/>
        <v>0</v>
      </c>
      <c r="K25" s="768">
        <f t="shared" si="8"/>
        <v>0</v>
      </c>
      <c r="L25" s="768">
        <f t="shared" si="9"/>
        <v>0</v>
      </c>
      <c r="M25" s="768">
        <f t="shared" si="9"/>
        <v>0</v>
      </c>
      <c r="N25" s="768">
        <f t="shared" si="9"/>
        <v>0</v>
      </c>
      <c r="O25" s="768">
        <f t="shared" si="8"/>
        <v>0</v>
      </c>
      <c r="P25" s="768">
        <f t="shared" si="8"/>
        <v>0</v>
      </c>
      <c r="Q25" s="768">
        <f t="shared" si="8"/>
        <v>0</v>
      </c>
      <c r="R25" s="625"/>
      <c r="S25" s="625"/>
      <c r="T25" s="625"/>
    </row>
    <row r="26" spans="1:20" s="628" customFormat="1" ht="16.5" customHeight="1" thickBot="1">
      <c r="A26" s="1087"/>
      <c r="B26" s="1088"/>
      <c r="C26" s="1089"/>
      <c r="D26" s="769" t="s">
        <v>76</v>
      </c>
      <c r="E26" s="770">
        <f aca="true" t="shared" si="10" ref="E26:Q26">SUM(E24:E25)</f>
        <v>0</v>
      </c>
      <c r="F26" s="770">
        <f t="shared" si="10"/>
        <v>0</v>
      </c>
      <c r="G26" s="770">
        <f t="shared" si="10"/>
        <v>0</v>
      </c>
      <c r="H26" s="770">
        <f t="shared" si="10"/>
        <v>0</v>
      </c>
      <c r="I26" s="770">
        <f t="shared" si="10"/>
        <v>0</v>
      </c>
      <c r="J26" s="770">
        <f t="shared" si="10"/>
        <v>0</v>
      </c>
      <c r="K26" s="770">
        <f t="shared" si="10"/>
        <v>400000</v>
      </c>
      <c r="L26" s="770">
        <f>SUM(L24:L25)</f>
        <v>400000</v>
      </c>
      <c r="M26" s="770">
        <f>SUM(M24:M25)</f>
        <v>450000</v>
      </c>
      <c r="N26" s="770">
        <f>SUM(N24:N25)</f>
        <v>750000</v>
      </c>
      <c r="O26" s="770">
        <f t="shared" si="10"/>
        <v>0</v>
      </c>
      <c r="P26" s="770">
        <f t="shared" si="10"/>
        <v>0</v>
      </c>
      <c r="Q26" s="770">
        <f t="shared" si="10"/>
        <v>0</v>
      </c>
      <c r="R26" s="627"/>
      <c r="S26" s="627"/>
      <c r="T26" s="627"/>
    </row>
    <row r="27" spans="1:20" s="630" customFormat="1" ht="16.5" customHeight="1">
      <c r="A27" s="1111" t="s">
        <v>26</v>
      </c>
      <c r="B27" s="1112"/>
      <c r="C27" s="1113"/>
      <c r="D27" s="771" t="s">
        <v>69</v>
      </c>
      <c r="E27" s="772" t="e">
        <f>E17+#REF!+#REF!+E24</f>
        <v>#REF!</v>
      </c>
      <c r="F27" s="772" t="e">
        <f>F17+#REF!+#REF!+F24</f>
        <v>#REF!</v>
      </c>
      <c r="G27" s="772" t="e">
        <f>G17+#REF!+#REF!+G24</f>
        <v>#REF!</v>
      </c>
      <c r="H27" s="772" t="e">
        <f>H17+#REF!+#REF!+H24</f>
        <v>#REF!</v>
      </c>
      <c r="I27" s="772" t="e">
        <f>I17+#REF!+#REF!+I24</f>
        <v>#REF!</v>
      </c>
      <c r="J27" s="772" t="e">
        <f>J17+#REF!+#REF!+J24</f>
        <v>#REF!</v>
      </c>
      <c r="K27" s="772" t="e">
        <f>K17+#REF!+#REF!+K24</f>
        <v>#REF!</v>
      </c>
      <c r="L27" s="772" t="e">
        <f>L17+#REF!+#REF!+L24</f>
        <v>#REF!</v>
      </c>
      <c r="M27" s="772">
        <f aca="true" t="shared" si="11" ref="M27:Q28">M17+M24</f>
        <v>2450000</v>
      </c>
      <c r="N27" s="772">
        <f t="shared" si="11"/>
        <v>4930000</v>
      </c>
      <c r="O27" s="772">
        <f t="shared" si="11"/>
        <v>0</v>
      </c>
      <c r="P27" s="772">
        <f t="shared" si="11"/>
        <v>0</v>
      </c>
      <c r="Q27" s="772">
        <f t="shared" si="11"/>
        <v>0</v>
      </c>
      <c r="R27" s="629"/>
      <c r="S27" s="629"/>
      <c r="T27" s="629"/>
    </row>
    <row r="28" spans="1:20" s="630" customFormat="1" ht="16.5" customHeight="1" thickBot="1">
      <c r="A28" s="1114"/>
      <c r="B28" s="1115"/>
      <c r="C28" s="1116"/>
      <c r="D28" s="773" t="s">
        <v>734</v>
      </c>
      <c r="E28" s="774" t="e">
        <f>E18+#REF!+#REF!+E25</f>
        <v>#REF!</v>
      </c>
      <c r="F28" s="774" t="e">
        <f>F18+#REF!+#REF!+F25</f>
        <v>#REF!</v>
      </c>
      <c r="G28" s="774" t="e">
        <f>G18+#REF!+#REF!+G25</f>
        <v>#REF!</v>
      </c>
      <c r="H28" s="774" t="e">
        <f>H18+#REF!+#REF!+H25</f>
        <v>#REF!</v>
      </c>
      <c r="I28" s="774" t="e">
        <f>I18+#REF!+#REF!+I25</f>
        <v>#REF!</v>
      </c>
      <c r="J28" s="774" t="e">
        <f>J18+#REF!+#REF!+J25</f>
        <v>#REF!</v>
      </c>
      <c r="K28" s="774" t="e">
        <f>K18+#REF!+#REF!+K25</f>
        <v>#REF!</v>
      </c>
      <c r="L28" s="774" t="e">
        <f>L18+#REF!+#REF!+L25</f>
        <v>#REF!</v>
      </c>
      <c r="M28" s="774">
        <f t="shared" si="11"/>
        <v>2020000</v>
      </c>
      <c r="N28" s="774">
        <f t="shared" si="11"/>
        <v>2120000</v>
      </c>
      <c r="O28" s="774">
        <f t="shared" si="11"/>
        <v>0</v>
      </c>
      <c r="P28" s="774">
        <f t="shared" si="11"/>
        <v>0</v>
      </c>
      <c r="Q28" s="774">
        <f t="shared" si="11"/>
        <v>0</v>
      </c>
      <c r="R28" s="629"/>
      <c r="S28" s="629"/>
      <c r="T28" s="629"/>
    </row>
    <row r="29" spans="1:20" s="632" customFormat="1" ht="16.5" customHeight="1" thickBot="1">
      <c r="A29" s="1117"/>
      <c r="B29" s="1118"/>
      <c r="C29" s="1119"/>
      <c r="D29" s="775" t="s">
        <v>76</v>
      </c>
      <c r="E29" s="776" t="e">
        <f aca="true" t="shared" si="12" ref="E29:Q29">SUM(E27:E28)</f>
        <v>#REF!</v>
      </c>
      <c r="F29" s="776" t="e">
        <f t="shared" si="12"/>
        <v>#REF!</v>
      </c>
      <c r="G29" s="776" t="e">
        <f t="shared" si="12"/>
        <v>#REF!</v>
      </c>
      <c r="H29" s="776" t="e">
        <f t="shared" si="12"/>
        <v>#REF!</v>
      </c>
      <c r="I29" s="776" t="e">
        <f t="shared" si="12"/>
        <v>#REF!</v>
      </c>
      <c r="J29" s="776" t="e">
        <f>SUM(J27:J28)</f>
        <v>#REF!</v>
      </c>
      <c r="K29" s="776" t="e">
        <f>SUM(K27:K28)</f>
        <v>#REF!</v>
      </c>
      <c r="L29" s="776" t="e">
        <f>SUM(L27:L28)</f>
        <v>#REF!</v>
      </c>
      <c r="M29" s="776">
        <f>SUM(M27:M28)</f>
        <v>4470000</v>
      </c>
      <c r="N29" s="776">
        <f>SUM(N27:N28)</f>
        <v>7050000</v>
      </c>
      <c r="O29" s="776">
        <f t="shared" si="12"/>
        <v>0</v>
      </c>
      <c r="P29" s="776">
        <f t="shared" si="12"/>
        <v>0</v>
      </c>
      <c r="Q29" s="776">
        <f t="shared" si="12"/>
        <v>0</v>
      </c>
      <c r="R29" s="631"/>
      <c r="S29" s="631"/>
      <c r="T29" s="631"/>
    </row>
    <row r="30" ht="19.5" customHeight="1"/>
  </sheetData>
  <sheetProtection/>
  <mergeCells count="18">
    <mergeCell ref="A27:C29"/>
    <mergeCell ref="A14:A16"/>
    <mergeCell ref="B14:C16"/>
    <mergeCell ref="A17:C19"/>
    <mergeCell ref="A21:A23"/>
    <mergeCell ref="O3:Q3"/>
    <mergeCell ref="A5:A13"/>
    <mergeCell ref="B5:B13"/>
    <mergeCell ref="C5:C7"/>
    <mergeCell ref="C8:C10"/>
    <mergeCell ref="B21:C23"/>
    <mergeCell ref="A24:C26"/>
    <mergeCell ref="A1:Q1"/>
    <mergeCell ref="A2:A4"/>
    <mergeCell ref="B2:C4"/>
    <mergeCell ref="D2:D4"/>
    <mergeCell ref="E2:Q2"/>
    <mergeCell ref="C11:C13"/>
  </mergeCells>
  <printOptions horizontalCentered="1"/>
  <pageMargins left="0.5511811023622047" right="0.15748031496062992" top="0.1968503937007874" bottom="0.1968503937007874" header="0.5118110236220472" footer="0.5118110236220472"/>
  <pageSetup horizontalDpi="300" verticalDpi="300" orientation="portrait" paperSize="9" scale="75" r:id="rId1"/>
  <headerFooter alignWithMargins="0">
    <oddFooter>&amp;CSayfa &amp;P / &amp;N</oddFooter>
  </headerFooter>
</worksheet>
</file>

<file path=xl/worksheets/sheet8.xml><?xml version="1.0" encoding="utf-8"?>
<worksheet xmlns="http://schemas.openxmlformats.org/spreadsheetml/2006/main" xmlns:r="http://schemas.openxmlformats.org/officeDocument/2006/relationships">
  <sheetPr>
    <tabColor rgb="FFFFFF00"/>
  </sheetPr>
  <dimension ref="A1:T28"/>
  <sheetViews>
    <sheetView zoomScalePageLayoutView="0" workbookViewId="0" topLeftCell="A1">
      <pane xSplit="6" ySplit="6" topLeftCell="L14" activePane="bottomRight" state="frozen"/>
      <selection pane="topLeft" activeCell="A1" sqref="A1"/>
      <selection pane="topRight" activeCell="G1" sqref="G1"/>
      <selection pane="bottomLeft" activeCell="A14" sqref="A14"/>
      <selection pane="bottomRight" activeCell="N33" sqref="N33"/>
    </sheetView>
  </sheetViews>
  <sheetFormatPr defaultColWidth="9.140625" defaultRowHeight="12.75"/>
  <cols>
    <col min="1" max="1" width="15.7109375" style="169" customWidth="1"/>
    <col min="2" max="2" width="14.7109375" style="169" customWidth="1"/>
    <col min="3" max="3" width="14.140625" style="169" customWidth="1"/>
    <col min="4" max="4" width="16.28125" style="170" customWidth="1"/>
    <col min="5" max="11" width="12.8515625" style="170" hidden="1" customWidth="1"/>
    <col min="12" max="14" width="13.140625" style="170" customWidth="1"/>
    <col min="15" max="19" width="12.8515625" style="170" customWidth="1"/>
    <col min="20" max="20" width="11.28125" style="170" customWidth="1"/>
    <col min="21" max="27" width="11.28125" style="169" customWidth="1"/>
    <col min="28" max="16384" width="9.140625" style="169" customWidth="1"/>
  </cols>
  <sheetData>
    <row r="1" spans="1:20" s="168" customFormat="1" ht="24" customHeight="1">
      <c r="A1" s="1135" t="s">
        <v>25</v>
      </c>
      <c r="B1" s="1135"/>
      <c r="C1" s="1135"/>
      <c r="D1" s="1135"/>
      <c r="E1" s="1135"/>
      <c r="F1" s="1135"/>
      <c r="G1" s="1135"/>
      <c r="H1" s="1135"/>
      <c r="I1" s="1135"/>
      <c r="J1" s="1135"/>
      <c r="K1" s="1135"/>
      <c r="L1" s="1135"/>
      <c r="M1" s="1135"/>
      <c r="N1" s="1135"/>
      <c r="O1" s="1135"/>
      <c r="P1" s="1135"/>
      <c r="Q1" s="1135"/>
      <c r="R1" s="1135"/>
      <c r="S1" s="1135"/>
      <c r="T1" s="167"/>
    </row>
    <row r="2" ht="13.5" thickBot="1"/>
    <row r="3" spans="1:19" s="171" customFormat="1" ht="24" customHeight="1" thickBot="1">
      <c r="A3" s="1136" t="s">
        <v>735</v>
      </c>
      <c r="B3" s="1137"/>
      <c r="C3" s="1137"/>
      <c r="D3" s="1137"/>
      <c r="E3" s="1137"/>
      <c r="F3" s="1137"/>
      <c r="G3" s="1137"/>
      <c r="H3" s="1137"/>
      <c r="I3" s="1137"/>
      <c r="J3" s="1137"/>
      <c r="K3" s="1137"/>
      <c r="L3" s="1137"/>
      <c r="M3" s="1137"/>
      <c r="N3" s="1137"/>
      <c r="O3" s="1137"/>
      <c r="P3" s="1137"/>
      <c r="Q3" s="1137"/>
      <c r="R3" s="1137"/>
      <c r="S3" s="1138"/>
    </row>
    <row r="4" spans="1:20" s="173" customFormat="1" ht="24" customHeight="1" thickBot="1">
      <c r="A4" s="1166" t="s">
        <v>202</v>
      </c>
      <c r="B4" s="1183" t="s">
        <v>203</v>
      </c>
      <c r="C4" s="1151"/>
      <c r="D4" s="1172" t="s">
        <v>72</v>
      </c>
      <c r="E4" s="1139" t="s">
        <v>71</v>
      </c>
      <c r="F4" s="1140"/>
      <c r="G4" s="1140"/>
      <c r="H4" s="1140"/>
      <c r="I4" s="1140"/>
      <c r="J4" s="1140"/>
      <c r="K4" s="1140"/>
      <c r="L4" s="1140"/>
      <c r="M4" s="1140"/>
      <c r="N4" s="1140"/>
      <c r="O4" s="1140"/>
      <c r="P4" s="1140"/>
      <c r="Q4" s="1140"/>
      <c r="R4" s="1140"/>
      <c r="S4" s="1141"/>
      <c r="T4" s="172"/>
    </row>
    <row r="5" spans="1:20" s="175" customFormat="1" ht="24" customHeight="1">
      <c r="A5" s="1167"/>
      <c r="B5" s="1184"/>
      <c r="C5" s="1151"/>
      <c r="D5" s="1167"/>
      <c r="E5" s="210" t="s">
        <v>65</v>
      </c>
      <c r="F5" s="210" t="s">
        <v>66</v>
      </c>
      <c r="G5" s="210" t="s">
        <v>52</v>
      </c>
      <c r="H5" s="210" t="s">
        <v>157</v>
      </c>
      <c r="I5" s="210" t="s">
        <v>158</v>
      </c>
      <c r="J5" s="210" t="s">
        <v>53</v>
      </c>
      <c r="K5" s="210" t="s">
        <v>15</v>
      </c>
      <c r="L5" s="210" t="s">
        <v>145</v>
      </c>
      <c r="M5" s="515" t="s">
        <v>213</v>
      </c>
      <c r="N5" s="515" t="s">
        <v>223</v>
      </c>
      <c r="O5" s="1142" t="s">
        <v>486</v>
      </c>
      <c r="P5" s="1143"/>
      <c r="Q5" s="1144"/>
      <c r="R5" s="210" t="s">
        <v>521</v>
      </c>
      <c r="S5" s="210" t="s">
        <v>716</v>
      </c>
      <c r="T5" s="174"/>
    </row>
    <row r="6" spans="1:20" s="173" customFormat="1" ht="44.25" customHeight="1" thickBot="1">
      <c r="A6" s="1168"/>
      <c r="B6" s="1185"/>
      <c r="C6" s="1153"/>
      <c r="D6" s="1168"/>
      <c r="E6" s="211" t="s">
        <v>159</v>
      </c>
      <c r="F6" s="211" t="s">
        <v>159</v>
      </c>
      <c r="G6" s="211" t="s">
        <v>159</v>
      </c>
      <c r="H6" s="211" t="s">
        <v>159</v>
      </c>
      <c r="I6" s="211" t="s">
        <v>159</v>
      </c>
      <c r="J6" s="211" t="s">
        <v>159</v>
      </c>
      <c r="K6" s="211" t="s">
        <v>159</v>
      </c>
      <c r="L6" s="211" t="s">
        <v>159</v>
      </c>
      <c r="M6" s="211" t="s">
        <v>159</v>
      </c>
      <c r="N6" s="211" t="s">
        <v>159</v>
      </c>
      <c r="O6" s="211" t="s">
        <v>130</v>
      </c>
      <c r="P6" s="211" t="s">
        <v>129</v>
      </c>
      <c r="Q6" s="211" t="s">
        <v>131</v>
      </c>
      <c r="R6" s="211" t="s">
        <v>129</v>
      </c>
      <c r="S6" s="211" t="s">
        <v>129</v>
      </c>
      <c r="T6" s="172"/>
    </row>
    <row r="7" spans="1:20" s="180" customFormat="1" ht="16.5" customHeight="1">
      <c r="A7" s="1145" t="s">
        <v>8</v>
      </c>
      <c r="B7" s="1154" t="s">
        <v>211</v>
      </c>
      <c r="C7" s="1169" t="s">
        <v>197</v>
      </c>
      <c r="D7" s="187" t="s">
        <v>69</v>
      </c>
      <c r="E7" s="177">
        <v>500000</v>
      </c>
      <c r="F7" s="177">
        <v>623000</v>
      </c>
      <c r="G7" s="177">
        <v>750000</v>
      </c>
      <c r="H7" s="177">
        <v>340000</v>
      </c>
      <c r="I7" s="177">
        <v>310000</v>
      </c>
      <c r="J7" s="177">
        <v>0</v>
      </c>
      <c r="K7" s="177">
        <v>0</v>
      </c>
      <c r="L7" s="177">
        <v>500000</v>
      </c>
      <c r="M7" s="177">
        <v>1300000</v>
      </c>
      <c r="N7" s="177">
        <v>3180000</v>
      </c>
      <c r="O7" s="177"/>
      <c r="P7" s="177"/>
      <c r="Q7" s="189">
        <f>O7-P7</f>
        <v>0</v>
      </c>
      <c r="R7" s="177"/>
      <c r="S7" s="177"/>
      <c r="T7" s="179"/>
    </row>
    <row r="8" spans="1:20" s="180" customFormat="1" ht="16.5" customHeight="1" thickBot="1">
      <c r="A8" s="1146"/>
      <c r="B8" s="1155"/>
      <c r="C8" s="1170"/>
      <c r="D8" s="825" t="s">
        <v>718</v>
      </c>
      <c r="E8" s="188">
        <v>770000</v>
      </c>
      <c r="F8" s="188">
        <v>1947000</v>
      </c>
      <c r="G8" s="188">
        <v>1756000</v>
      </c>
      <c r="H8" s="188">
        <v>1060000</v>
      </c>
      <c r="I8" s="188">
        <v>1790000</v>
      </c>
      <c r="J8" s="188">
        <v>0</v>
      </c>
      <c r="K8" s="188">
        <v>0</v>
      </c>
      <c r="L8" s="188">
        <v>2850000</v>
      </c>
      <c r="M8" s="188">
        <v>1520000</v>
      </c>
      <c r="N8" s="188">
        <v>1620000</v>
      </c>
      <c r="O8" s="188"/>
      <c r="P8" s="188"/>
      <c r="Q8" s="189">
        <f>O8-P8</f>
        <v>0</v>
      </c>
      <c r="R8" s="188"/>
      <c r="S8" s="188"/>
      <c r="T8" s="179"/>
    </row>
    <row r="9" spans="1:20" s="180" customFormat="1" ht="21" customHeight="1" thickBot="1">
      <c r="A9" s="1146"/>
      <c r="B9" s="1155"/>
      <c r="C9" s="1171"/>
      <c r="D9" s="227" t="s">
        <v>76</v>
      </c>
      <c r="E9" s="228">
        <f aca="true" t="shared" si="0" ref="E9:S9">SUM(E7:E8)</f>
        <v>1270000</v>
      </c>
      <c r="F9" s="228">
        <f t="shared" si="0"/>
        <v>2570000</v>
      </c>
      <c r="G9" s="228">
        <f t="shared" si="0"/>
        <v>2506000</v>
      </c>
      <c r="H9" s="228">
        <f t="shared" si="0"/>
        <v>1400000</v>
      </c>
      <c r="I9" s="228">
        <f t="shared" si="0"/>
        <v>2100000</v>
      </c>
      <c r="J9" s="228">
        <f>SUM(J7:J8)</f>
        <v>0</v>
      </c>
      <c r="K9" s="228">
        <f>SUM(K7:K8)</f>
        <v>0</v>
      </c>
      <c r="L9" s="228">
        <f>SUM(L7:L8)</f>
        <v>3350000</v>
      </c>
      <c r="M9" s="228">
        <f>SUM(M7:M8)</f>
        <v>2820000</v>
      </c>
      <c r="N9" s="228">
        <f>SUM(N7:N8)</f>
        <v>4800000</v>
      </c>
      <c r="O9" s="228">
        <f t="shared" si="0"/>
        <v>0</v>
      </c>
      <c r="P9" s="228">
        <f t="shared" si="0"/>
        <v>0</v>
      </c>
      <c r="Q9" s="229">
        <f t="shared" si="0"/>
        <v>0</v>
      </c>
      <c r="R9" s="228">
        <f t="shared" si="0"/>
        <v>0</v>
      </c>
      <c r="S9" s="228">
        <f t="shared" si="0"/>
        <v>0</v>
      </c>
      <c r="T9" s="179"/>
    </row>
    <row r="10" spans="1:20" s="180" customFormat="1" ht="16.5" customHeight="1">
      <c r="A10" s="1182"/>
      <c r="B10" s="1156"/>
      <c r="C10" s="1169" t="s">
        <v>198</v>
      </c>
      <c r="D10" s="187" t="s">
        <v>69</v>
      </c>
      <c r="E10" s="177">
        <v>400000</v>
      </c>
      <c r="F10" s="177">
        <v>650000</v>
      </c>
      <c r="G10" s="177">
        <v>600000</v>
      </c>
      <c r="H10" s="177">
        <v>500000</v>
      </c>
      <c r="I10" s="177">
        <v>350000</v>
      </c>
      <c r="J10" s="177">
        <v>0</v>
      </c>
      <c r="K10" s="177">
        <v>0</v>
      </c>
      <c r="L10" s="177">
        <v>200000</v>
      </c>
      <c r="M10" s="177">
        <v>700000</v>
      </c>
      <c r="N10" s="177">
        <v>1000000</v>
      </c>
      <c r="O10" s="177"/>
      <c r="P10" s="177"/>
      <c r="Q10" s="178">
        <f>O10-P10</f>
        <v>0</v>
      </c>
      <c r="R10" s="177"/>
      <c r="S10" s="177"/>
      <c r="T10" s="179"/>
    </row>
    <row r="11" spans="1:20" s="180" customFormat="1" ht="16.5" customHeight="1" thickBot="1">
      <c r="A11" s="1182"/>
      <c r="B11" s="1156"/>
      <c r="C11" s="1170"/>
      <c r="D11" s="826" t="s">
        <v>718</v>
      </c>
      <c r="E11" s="182">
        <v>150000</v>
      </c>
      <c r="F11" s="182">
        <v>1400000</v>
      </c>
      <c r="G11" s="182">
        <v>450000</v>
      </c>
      <c r="H11" s="182">
        <v>0</v>
      </c>
      <c r="I11" s="182">
        <v>200000</v>
      </c>
      <c r="J11" s="182">
        <v>0</v>
      </c>
      <c r="K11" s="182">
        <v>0</v>
      </c>
      <c r="L11" s="182">
        <v>300000</v>
      </c>
      <c r="M11" s="182">
        <v>500000</v>
      </c>
      <c r="N11" s="182">
        <v>500000</v>
      </c>
      <c r="O11" s="188"/>
      <c r="P11" s="188"/>
      <c r="Q11" s="189">
        <f>O11-P11</f>
        <v>0</v>
      </c>
      <c r="R11" s="182"/>
      <c r="S11" s="182"/>
      <c r="T11" s="179"/>
    </row>
    <row r="12" spans="1:20" s="180" customFormat="1" ht="16.5" customHeight="1" thickBot="1">
      <c r="A12" s="1182"/>
      <c r="B12" s="1156"/>
      <c r="C12" s="1171"/>
      <c r="D12" s="227" t="s">
        <v>76</v>
      </c>
      <c r="E12" s="228">
        <f aca="true" t="shared" si="1" ref="E12:S12">SUM(E10:E11)</f>
        <v>550000</v>
      </c>
      <c r="F12" s="228">
        <f t="shared" si="1"/>
        <v>2050000</v>
      </c>
      <c r="G12" s="228">
        <f t="shared" si="1"/>
        <v>1050000</v>
      </c>
      <c r="H12" s="228">
        <f t="shared" si="1"/>
        <v>500000</v>
      </c>
      <c r="I12" s="228">
        <f t="shared" si="1"/>
        <v>550000</v>
      </c>
      <c r="J12" s="228">
        <f>SUM(J10:J11)</f>
        <v>0</v>
      </c>
      <c r="K12" s="228">
        <f>SUM(K10:K11)</f>
        <v>0</v>
      </c>
      <c r="L12" s="228">
        <f>SUM(L10:L11)</f>
        <v>500000</v>
      </c>
      <c r="M12" s="228">
        <f>SUM(M10:M11)</f>
        <v>1200000</v>
      </c>
      <c r="N12" s="228">
        <f>SUM(N10:N11)</f>
        <v>1500000</v>
      </c>
      <c r="O12" s="228">
        <f t="shared" si="1"/>
        <v>0</v>
      </c>
      <c r="P12" s="228">
        <f t="shared" si="1"/>
        <v>0</v>
      </c>
      <c r="Q12" s="229">
        <f t="shared" si="1"/>
        <v>0</v>
      </c>
      <c r="R12" s="228">
        <f t="shared" si="1"/>
        <v>0</v>
      </c>
      <c r="S12" s="228">
        <f t="shared" si="1"/>
        <v>0</v>
      </c>
      <c r="T12" s="179"/>
    </row>
    <row r="13" spans="1:20" s="180" customFormat="1" ht="16.5" customHeight="1">
      <c r="A13" s="1182"/>
      <c r="B13" s="1156"/>
      <c r="C13" s="1154" t="s">
        <v>76</v>
      </c>
      <c r="D13" s="224" t="s">
        <v>69</v>
      </c>
      <c r="E13" s="225" t="e">
        <f>E7+E10+#REF!</f>
        <v>#REF!</v>
      </c>
      <c r="F13" s="225" t="e">
        <f>F7+F10+#REF!</f>
        <v>#REF!</v>
      </c>
      <c r="G13" s="225" t="e">
        <f>G7+G10+#REF!</f>
        <v>#REF!</v>
      </c>
      <c r="H13" s="225" t="e">
        <f>H7+H10+#REF!</f>
        <v>#REF!</v>
      </c>
      <c r="I13" s="225" t="e">
        <f>I7+I10+#REF!</f>
        <v>#REF!</v>
      </c>
      <c r="J13" s="225">
        <v>700000</v>
      </c>
      <c r="K13" s="225">
        <v>2000000</v>
      </c>
      <c r="L13" s="225">
        <f>L7+L10</f>
        <v>700000</v>
      </c>
      <c r="M13" s="225">
        <f aca="true" t="shared" si="2" ref="M13:S13">M7+M10</f>
        <v>2000000</v>
      </c>
      <c r="N13" s="225">
        <f>N7+N10</f>
        <v>4180000</v>
      </c>
      <c r="O13" s="225">
        <f t="shared" si="2"/>
        <v>0</v>
      </c>
      <c r="P13" s="225">
        <f t="shared" si="2"/>
        <v>0</v>
      </c>
      <c r="Q13" s="225">
        <f t="shared" si="2"/>
        <v>0</v>
      </c>
      <c r="R13" s="225">
        <f t="shared" si="2"/>
        <v>0</v>
      </c>
      <c r="S13" s="225">
        <f t="shared" si="2"/>
        <v>0</v>
      </c>
      <c r="T13" s="179"/>
    </row>
    <row r="14" spans="1:20" s="180" customFormat="1" ht="16.5" customHeight="1" thickBot="1">
      <c r="A14" s="1182"/>
      <c r="B14" s="1156"/>
      <c r="C14" s="1155"/>
      <c r="D14" s="827" t="s">
        <v>57</v>
      </c>
      <c r="E14" s="226" t="e">
        <f>E8+E11+#REF!</f>
        <v>#REF!</v>
      </c>
      <c r="F14" s="226" t="e">
        <f>F8+F11+#REF!</f>
        <v>#REF!</v>
      </c>
      <c r="G14" s="226" t="e">
        <f>G8+G11+#REF!</f>
        <v>#REF!</v>
      </c>
      <c r="H14" s="226" t="e">
        <f>H8+H11+#REF!</f>
        <v>#REF!</v>
      </c>
      <c r="I14" s="226" t="e">
        <f>I8+I11+#REF!</f>
        <v>#REF!</v>
      </c>
      <c r="J14" s="226">
        <v>3000000</v>
      </c>
      <c r="K14" s="226">
        <v>2500000</v>
      </c>
      <c r="L14" s="226">
        <f>L8+L11</f>
        <v>3150000</v>
      </c>
      <c r="M14" s="226">
        <f aca="true" t="shared" si="3" ref="M14:S14">M8+M11</f>
        <v>2020000</v>
      </c>
      <c r="N14" s="226">
        <f>N8+N11</f>
        <v>2120000</v>
      </c>
      <c r="O14" s="226">
        <f t="shared" si="3"/>
        <v>0</v>
      </c>
      <c r="P14" s="226">
        <f t="shared" si="3"/>
        <v>0</v>
      </c>
      <c r="Q14" s="226">
        <f t="shared" si="3"/>
        <v>0</v>
      </c>
      <c r="R14" s="226">
        <f t="shared" si="3"/>
        <v>0</v>
      </c>
      <c r="S14" s="226">
        <f t="shared" si="3"/>
        <v>0</v>
      </c>
      <c r="T14" s="179"/>
    </row>
    <row r="15" spans="1:20" s="180" customFormat="1" ht="16.5" customHeight="1" thickBot="1">
      <c r="A15" s="926"/>
      <c r="B15" s="927"/>
      <c r="C15" s="1186"/>
      <c r="D15" s="186" t="s">
        <v>76</v>
      </c>
      <c r="E15" s="184" t="e">
        <f aca="true" t="shared" si="4" ref="E15:S15">SUM(E13:E14)</f>
        <v>#REF!</v>
      </c>
      <c r="F15" s="184" t="e">
        <f t="shared" si="4"/>
        <v>#REF!</v>
      </c>
      <c r="G15" s="184" t="e">
        <f t="shared" si="4"/>
        <v>#REF!</v>
      </c>
      <c r="H15" s="184" t="e">
        <f t="shared" si="4"/>
        <v>#REF!</v>
      </c>
      <c r="I15" s="184" t="e">
        <f t="shared" si="4"/>
        <v>#REF!</v>
      </c>
      <c r="J15" s="184">
        <f>SUM(J13:J14)</f>
        <v>3700000</v>
      </c>
      <c r="K15" s="184">
        <f>SUM(K13:K14)</f>
        <v>4500000</v>
      </c>
      <c r="L15" s="184">
        <f>SUM(L13:L14)</f>
        <v>3850000</v>
      </c>
      <c r="M15" s="184">
        <f>SUM(M13:M14)</f>
        <v>4020000</v>
      </c>
      <c r="N15" s="184">
        <f>SUM(N13:N14)</f>
        <v>6300000</v>
      </c>
      <c r="O15" s="184">
        <f t="shared" si="4"/>
        <v>0</v>
      </c>
      <c r="P15" s="184">
        <f t="shared" si="4"/>
        <v>0</v>
      </c>
      <c r="Q15" s="185">
        <f t="shared" si="4"/>
        <v>0</v>
      </c>
      <c r="R15" s="184">
        <f t="shared" si="4"/>
        <v>0</v>
      </c>
      <c r="S15" s="184">
        <f t="shared" si="4"/>
        <v>0</v>
      </c>
      <c r="T15" s="179"/>
    </row>
    <row r="16" spans="1:20" s="193" customFormat="1" ht="19.5" customHeight="1">
      <c r="A16" s="1173" t="s">
        <v>64</v>
      </c>
      <c r="B16" s="1174"/>
      <c r="C16" s="1175"/>
      <c r="D16" s="190" t="s">
        <v>69</v>
      </c>
      <c r="E16" s="191" t="e">
        <f>#REF!+#REF!+#REF!+#REF!+E13+#REF!</f>
        <v>#REF!</v>
      </c>
      <c r="F16" s="191" t="e">
        <f>#REF!+#REF!+#REF!+#REF!+F13+#REF!</f>
        <v>#REF!</v>
      </c>
      <c r="G16" s="191" t="e">
        <f>#REF!+#REF!+#REF!+#REF!+G13+#REF!</f>
        <v>#REF!</v>
      </c>
      <c r="H16" s="191" t="e">
        <f>#REF!+#REF!+#REF!+#REF!+H13+#REF!</f>
        <v>#REF!</v>
      </c>
      <c r="I16" s="191" t="e">
        <f>#REF!+#REF!+#REF!+#REF!+I13+#REF!</f>
        <v>#REF!</v>
      </c>
      <c r="J16" s="191" t="e">
        <f>#REF!+#REF!+#REF!+#REF!+J13+#REF!</f>
        <v>#REF!</v>
      </c>
      <c r="K16" s="191" t="e">
        <f>#REF!+#REF!+#REF!+#REF!+K13+#REF!</f>
        <v>#REF!</v>
      </c>
      <c r="L16" s="191">
        <f>L13</f>
        <v>700000</v>
      </c>
      <c r="M16" s="191">
        <f aca="true" t="shared" si="5" ref="M16:S16">M13</f>
        <v>2000000</v>
      </c>
      <c r="N16" s="191">
        <f>N13</f>
        <v>4180000</v>
      </c>
      <c r="O16" s="191">
        <f t="shared" si="5"/>
        <v>0</v>
      </c>
      <c r="P16" s="191">
        <f t="shared" si="5"/>
        <v>0</v>
      </c>
      <c r="Q16" s="191">
        <f t="shared" si="5"/>
        <v>0</v>
      </c>
      <c r="R16" s="191">
        <f t="shared" si="5"/>
        <v>0</v>
      </c>
      <c r="S16" s="191">
        <f t="shared" si="5"/>
        <v>0</v>
      </c>
      <c r="T16" s="192"/>
    </row>
    <row r="17" spans="1:20" s="193" customFormat="1" ht="23.25" customHeight="1" thickBot="1">
      <c r="A17" s="1176"/>
      <c r="B17" s="1177"/>
      <c r="C17" s="1178"/>
      <c r="D17" s="828" t="s">
        <v>718</v>
      </c>
      <c r="E17" s="195" t="e">
        <f>#REF!+#REF!+#REF!+#REF!+E14+#REF!</f>
        <v>#REF!</v>
      </c>
      <c r="F17" s="195" t="e">
        <f>#REF!+#REF!+#REF!+#REF!+F14+#REF!</f>
        <v>#REF!</v>
      </c>
      <c r="G17" s="195" t="e">
        <f>#REF!+#REF!+#REF!+#REF!+G14+#REF!</f>
        <v>#REF!</v>
      </c>
      <c r="H17" s="195" t="e">
        <f>#REF!+#REF!+#REF!+#REF!+H14+#REF!</f>
        <v>#REF!</v>
      </c>
      <c r="I17" s="195" t="e">
        <f>#REF!+#REF!+#REF!+#REF!+I14+#REF!</f>
        <v>#REF!</v>
      </c>
      <c r="J17" s="195" t="e">
        <f>#REF!+#REF!+#REF!+#REF!+J14+#REF!</f>
        <v>#REF!</v>
      </c>
      <c r="K17" s="195" t="e">
        <f>#REF!+#REF!+#REF!+#REF!+K14+#REF!</f>
        <v>#REF!</v>
      </c>
      <c r="L17" s="195">
        <f>L14</f>
        <v>3150000</v>
      </c>
      <c r="M17" s="195">
        <f aca="true" t="shared" si="6" ref="M17:S17">M14</f>
        <v>2020000</v>
      </c>
      <c r="N17" s="195">
        <f>N14</f>
        <v>2120000</v>
      </c>
      <c r="O17" s="195">
        <f t="shared" si="6"/>
        <v>0</v>
      </c>
      <c r="P17" s="195">
        <f t="shared" si="6"/>
        <v>0</v>
      </c>
      <c r="Q17" s="195">
        <f t="shared" si="6"/>
        <v>0</v>
      </c>
      <c r="R17" s="195">
        <f t="shared" si="6"/>
        <v>0</v>
      </c>
      <c r="S17" s="195">
        <f t="shared" si="6"/>
        <v>0</v>
      </c>
      <c r="T17" s="192"/>
    </row>
    <row r="18" spans="1:20" s="199" customFormat="1" ht="19.5" customHeight="1" thickBot="1">
      <c r="A18" s="1179"/>
      <c r="B18" s="1180"/>
      <c r="C18" s="1181"/>
      <c r="D18" s="196" t="s">
        <v>76</v>
      </c>
      <c r="E18" s="197" t="e">
        <f aca="true" t="shared" si="7" ref="E18:S18">SUM(E16:E17)</f>
        <v>#REF!</v>
      </c>
      <c r="F18" s="197" t="e">
        <f t="shared" si="7"/>
        <v>#REF!</v>
      </c>
      <c r="G18" s="197" t="e">
        <f t="shared" si="7"/>
        <v>#REF!</v>
      </c>
      <c r="H18" s="197" t="e">
        <f t="shared" si="7"/>
        <v>#REF!</v>
      </c>
      <c r="I18" s="197" t="e">
        <f t="shared" si="7"/>
        <v>#REF!</v>
      </c>
      <c r="J18" s="197" t="e">
        <f>SUM(J16:J17)</f>
        <v>#REF!</v>
      </c>
      <c r="K18" s="197" t="e">
        <f>SUM(K16:K17)</f>
        <v>#REF!</v>
      </c>
      <c r="L18" s="197">
        <f>SUM(L16:L17)</f>
        <v>3850000</v>
      </c>
      <c r="M18" s="197">
        <f>SUM(M16:M17)</f>
        <v>4020000</v>
      </c>
      <c r="N18" s="197">
        <f>SUM(N16:N17)</f>
        <v>6300000</v>
      </c>
      <c r="O18" s="197">
        <f t="shared" si="7"/>
        <v>0</v>
      </c>
      <c r="P18" s="197">
        <f t="shared" si="7"/>
        <v>0</v>
      </c>
      <c r="Q18" s="197">
        <f t="shared" si="7"/>
        <v>0</v>
      </c>
      <c r="R18" s="197">
        <f t="shared" si="7"/>
        <v>0</v>
      </c>
      <c r="S18" s="197">
        <f t="shared" si="7"/>
        <v>0</v>
      </c>
      <c r="T18" s="198"/>
    </row>
    <row r="19" spans="1:20" s="199" customFormat="1" ht="19.5" customHeight="1" thickBot="1">
      <c r="A19" s="783"/>
      <c r="B19" s="784"/>
      <c r="C19" s="785"/>
      <c r="D19" s="786"/>
      <c r="E19" s="787"/>
      <c r="F19" s="787"/>
      <c r="G19" s="787"/>
      <c r="H19" s="787"/>
      <c r="I19" s="787"/>
      <c r="J19" s="787"/>
      <c r="K19" s="787"/>
      <c r="L19" s="787"/>
      <c r="M19" s="787"/>
      <c r="N19" s="787"/>
      <c r="O19" s="787"/>
      <c r="P19" s="787"/>
      <c r="Q19" s="788"/>
      <c r="R19" s="787"/>
      <c r="S19" s="787"/>
      <c r="T19" s="198"/>
    </row>
    <row r="20" spans="1:20" s="180" customFormat="1" ht="15" customHeight="1" thickBot="1">
      <c r="A20" s="1145" t="s">
        <v>489</v>
      </c>
      <c r="B20" s="1148" t="s">
        <v>220</v>
      </c>
      <c r="C20" s="1149"/>
      <c r="D20" s="176" t="s">
        <v>69</v>
      </c>
      <c r="E20" s="177">
        <v>0</v>
      </c>
      <c r="F20" s="177">
        <v>0</v>
      </c>
      <c r="G20" s="177">
        <v>0</v>
      </c>
      <c r="H20" s="177">
        <v>0</v>
      </c>
      <c r="I20" s="177">
        <v>0</v>
      </c>
      <c r="J20" s="177">
        <v>0</v>
      </c>
      <c r="K20" s="177">
        <v>400000</v>
      </c>
      <c r="L20" s="177">
        <v>400000</v>
      </c>
      <c r="M20" s="177">
        <v>450000</v>
      </c>
      <c r="N20" s="177">
        <v>750000</v>
      </c>
      <c r="O20" s="177"/>
      <c r="P20" s="177"/>
      <c r="Q20" s="178">
        <f>O20-P20</f>
        <v>0</v>
      </c>
      <c r="R20" s="177"/>
      <c r="S20" s="177"/>
      <c r="T20" s="179"/>
    </row>
    <row r="21" spans="1:20" s="180" customFormat="1" ht="0.75" customHeight="1" hidden="1" thickBot="1">
      <c r="A21" s="1146"/>
      <c r="B21" s="1150"/>
      <c r="C21" s="1151"/>
      <c r="D21" s="181" t="s">
        <v>57</v>
      </c>
      <c r="E21" s="182">
        <v>0</v>
      </c>
      <c r="F21" s="182">
        <v>0</v>
      </c>
      <c r="G21" s="182">
        <v>0</v>
      </c>
      <c r="H21" s="182">
        <v>0</v>
      </c>
      <c r="I21" s="182">
        <v>0</v>
      </c>
      <c r="J21" s="182">
        <v>0</v>
      </c>
      <c r="K21" s="182">
        <v>0</v>
      </c>
      <c r="L21" s="182">
        <v>0</v>
      </c>
      <c r="M21" s="182">
        <v>0</v>
      </c>
      <c r="N21" s="182">
        <v>0</v>
      </c>
      <c r="O21" s="182">
        <v>0</v>
      </c>
      <c r="P21" s="182">
        <v>0</v>
      </c>
      <c r="Q21" s="183">
        <f>O21-P21</f>
        <v>0</v>
      </c>
      <c r="R21" s="182">
        <v>0</v>
      </c>
      <c r="S21" s="182">
        <v>0</v>
      </c>
      <c r="T21" s="179"/>
    </row>
    <row r="22" spans="1:20" s="180" customFormat="1" ht="16.5" customHeight="1" thickBot="1">
      <c r="A22" s="1147"/>
      <c r="B22" s="1152"/>
      <c r="C22" s="1153"/>
      <c r="D22" s="186" t="s">
        <v>76</v>
      </c>
      <c r="E22" s="184">
        <f aca="true" t="shared" si="8" ref="E22:S22">SUM(E20:E21)</f>
        <v>0</v>
      </c>
      <c r="F22" s="184">
        <f t="shared" si="8"/>
        <v>0</v>
      </c>
      <c r="G22" s="184">
        <f t="shared" si="8"/>
        <v>0</v>
      </c>
      <c r="H22" s="184">
        <f t="shared" si="8"/>
        <v>0</v>
      </c>
      <c r="I22" s="184">
        <f t="shared" si="8"/>
        <v>0</v>
      </c>
      <c r="J22" s="184">
        <f t="shared" si="8"/>
        <v>0</v>
      </c>
      <c r="K22" s="184">
        <f t="shared" si="8"/>
        <v>400000</v>
      </c>
      <c r="L22" s="184">
        <f t="shared" si="8"/>
        <v>400000</v>
      </c>
      <c r="M22" s="184">
        <f>SUM(M20:M21)</f>
        <v>450000</v>
      </c>
      <c r="N22" s="184">
        <f>SUM(N20:N21)</f>
        <v>750000</v>
      </c>
      <c r="O22" s="184">
        <f t="shared" si="8"/>
        <v>0</v>
      </c>
      <c r="P22" s="184">
        <f t="shared" si="8"/>
        <v>0</v>
      </c>
      <c r="Q22" s="185">
        <f t="shared" si="8"/>
        <v>0</v>
      </c>
      <c r="R22" s="184">
        <f t="shared" si="8"/>
        <v>0</v>
      </c>
      <c r="S22" s="184">
        <f t="shared" si="8"/>
        <v>0</v>
      </c>
      <c r="T22" s="179"/>
    </row>
    <row r="23" spans="1:20" s="193" customFormat="1" ht="17.25" customHeight="1" thickBot="1">
      <c r="A23" s="1173" t="s">
        <v>222</v>
      </c>
      <c r="B23" s="1174"/>
      <c r="C23" s="1175"/>
      <c r="D23" s="190" t="s">
        <v>69</v>
      </c>
      <c r="E23" s="191">
        <f aca="true" t="shared" si="9" ref="E23:S24">E20</f>
        <v>0</v>
      </c>
      <c r="F23" s="191">
        <f t="shared" si="9"/>
        <v>0</v>
      </c>
      <c r="G23" s="191">
        <f t="shared" si="9"/>
        <v>0</v>
      </c>
      <c r="H23" s="191">
        <f t="shared" si="9"/>
        <v>0</v>
      </c>
      <c r="I23" s="191">
        <f t="shared" si="9"/>
        <v>0</v>
      </c>
      <c r="J23" s="191">
        <f t="shared" si="9"/>
        <v>0</v>
      </c>
      <c r="K23" s="191">
        <f t="shared" si="9"/>
        <v>400000</v>
      </c>
      <c r="L23" s="191">
        <f t="shared" si="9"/>
        <v>400000</v>
      </c>
      <c r="M23" s="191">
        <f>M20</f>
        <v>450000</v>
      </c>
      <c r="N23" s="191">
        <f>N20</f>
        <v>750000</v>
      </c>
      <c r="O23" s="191">
        <f t="shared" si="9"/>
        <v>0</v>
      </c>
      <c r="P23" s="191">
        <f t="shared" si="9"/>
        <v>0</v>
      </c>
      <c r="Q23" s="191">
        <f t="shared" si="9"/>
        <v>0</v>
      </c>
      <c r="R23" s="191">
        <f t="shared" si="9"/>
        <v>0</v>
      </c>
      <c r="S23" s="191">
        <f t="shared" si="9"/>
        <v>0</v>
      </c>
      <c r="T23" s="192"/>
    </row>
    <row r="24" spans="1:20" s="193" customFormat="1" ht="19.5" customHeight="1" hidden="1" thickBot="1">
      <c r="A24" s="1176"/>
      <c r="B24" s="1177"/>
      <c r="C24" s="1178"/>
      <c r="D24" s="194" t="s">
        <v>57</v>
      </c>
      <c r="E24" s="195">
        <f t="shared" si="9"/>
        <v>0</v>
      </c>
      <c r="F24" s="195">
        <f t="shared" si="9"/>
        <v>0</v>
      </c>
      <c r="G24" s="195">
        <f t="shared" si="9"/>
        <v>0</v>
      </c>
      <c r="H24" s="195">
        <f t="shared" si="9"/>
        <v>0</v>
      </c>
      <c r="I24" s="195">
        <f t="shared" si="9"/>
        <v>0</v>
      </c>
      <c r="J24" s="195">
        <f t="shared" si="9"/>
        <v>0</v>
      </c>
      <c r="K24" s="195">
        <f t="shared" si="9"/>
        <v>0</v>
      </c>
      <c r="L24" s="195">
        <f t="shared" si="9"/>
        <v>0</v>
      </c>
      <c r="M24" s="195">
        <f>M21</f>
        <v>0</v>
      </c>
      <c r="N24" s="195">
        <f>N21</f>
        <v>0</v>
      </c>
      <c r="O24" s="195">
        <f t="shared" si="9"/>
        <v>0</v>
      </c>
      <c r="P24" s="195">
        <f t="shared" si="9"/>
        <v>0</v>
      </c>
      <c r="Q24" s="195">
        <f t="shared" si="9"/>
        <v>0</v>
      </c>
      <c r="R24" s="195">
        <f t="shared" si="9"/>
        <v>0</v>
      </c>
      <c r="S24" s="195">
        <f t="shared" si="9"/>
        <v>0</v>
      </c>
      <c r="T24" s="192"/>
    </row>
    <row r="25" spans="1:20" s="199" customFormat="1" ht="19.5" customHeight="1" thickBot="1">
      <c r="A25" s="1179"/>
      <c r="B25" s="1180"/>
      <c r="C25" s="1181"/>
      <c r="D25" s="196" t="s">
        <v>76</v>
      </c>
      <c r="E25" s="197">
        <f aca="true" t="shared" si="10" ref="E25:S25">SUM(E23:E24)</f>
        <v>0</v>
      </c>
      <c r="F25" s="197">
        <f t="shared" si="10"/>
        <v>0</v>
      </c>
      <c r="G25" s="197">
        <f t="shared" si="10"/>
        <v>0</v>
      </c>
      <c r="H25" s="197">
        <f t="shared" si="10"/>
        <v>0</v>
      </c>
      <c r="I25" s="197">
        <f t="shared" si="10"/>
        <v>0</v>
      </c>
      <c r="J25" s="197">
        <f t="shared" si="10"/>
        <v>0</v>
      </c>
      <c r="K25" s="197">
        <f t="shared" si="10"/>
        <v>400000</v>
      </c>
      <c r="L25" s="197">
        <f t="shared" si="10"/>
        <v>400000</v>
      </c>
      <c r="M25" s="197">
        <f>SUM(M23:M24)</f>
        <v>450000</v>
      </c>
      <c r="N25" s="197">
        <f>SUM(N23:N24)</f>
        <v>750000</v>
      </c>
      <c r="O25" s="197">
        <f t="shared" si="10"/>
        <v>0</v>
      </c>
      <c r="P25" s="197">
        <f t="shared" si="10"/>
        <v>0</v>
      </c>
      <c r="Q25" s="197">
        <f t="shared" si="10"/>
        <v>0</v>
      </c>
      <c r="R25" s="197">
        <f t="shared" si="10"/>
        <v>0</v>
      </c>
      <c r="S25" s="197">
        <f t="shared" si="10"/>
        <v>0</v>
      </c>
      <c r="T25" s="198"/>
    </row>
    <row r="26" spans="1:20" s="203" customFormat="1" ht="19.5" customHeight="1">
      <c r="A26" s="1157" t="s">
        <v>26</v>
      </c>
      <c r="B26" s="1158"/>
      <c r="C26" s="1159"/>
      <c r="D26" s="200" t="s">
        <v>69</v>
      </c>
      <c r="E26" s="201" t="e">
        <f>E16+#REF!+#REF!+E23</f>
        <v>#REF!</v>
      </c>
      <c r="F26" s="201" t="e">
        <f>F16+#REF!+#REF!+F23</f>
        <v>#REF!</v>
      </c>
      <c r="G26" s="201" t="e">
        <f>G16+#REF!+#REF!+G23</f>
        <v>#REF!</v>
      </c>
      <c r="H26" s="201" t="e">
        <f>H16+#REF!+#REF!+H23</f>
        <v>#REF!</v>
      </c>
      <c r="I26" s="201" t="e">
        <f>I16+#REF!+#REF!+I23</f>
        <v>#REF!</v>
      </c>
      <c r="J26" s="201" t="e">
        <f>J16+#REF!+#REF!+J23</f>
        <v>#REF!</v>
      </c>
      <c r="K26" s="201" t="e">
        <f>K16+#REF!+#REF!+K23</f>
        <v>#REF!</v>
      </c>
      <c r="L26" s="201">
        <f>L16+L23</f>
        <v>1100000</v>
      </c>
      <c r="M26" s="201">
        <f aca="true" t="shared" si="11" ref="M26:S26">M16+M23</f>
        <v>2450000</v>
      </c>
      <c r="N26" s="201">
        <f>N16+N23</f>
        <v>4930000</v>
      </c>
      <c r="O26" s="201">
        <f t="shared" si="11"/>
        <v>0</v>
      </c>
      <c r="P26" s="201">
        <f t="shared" si="11"/>
        <v>0</v>
      </c>
      <c r="Q26" s="201">
        <f t="shared" si="11"/>
        <v>0</v>
      </c>
      <c r="R26" s="201">
        <f t="shared" si="11"/>
        <v>0</v>
      </c>
      <c r="S26" s="201">
        <f t="shared" si="11"/>
        <v>0</v>
      </c>
      <c r="T26" s="202"/>
    </row>
    <row r="27" spans="1:20" s="203" customFormat="1" ht="19.5" customHeight="1" thickBot="1">
      <c r="A27" s="1160"/>
      <c r="B27" s="1161"/>
      <c r="C27" s="1162"/>
      <c r="D27" s="204" t="s">
        <v>719</v>
      </c>
      <c r="E27" s="205" t="e">
        <f>E17+#REF!+#REF!+E24</f>
        <v>#REF!</v>
      </c>
      <c r="F27" s="205" t="e">
        <f>F17+#REF!+#REF!+F24</f>
        <v>#REF!</v>
      </c>
      <c r="G27" s="205" t="e">
        <f>G17+#REF!+#REF!+G24</f>
        <v>#REF!</v>
      </c>
      <c r="H27" s="205" t="e">
        <f>H17+#REF!+#REF!+H24</f>
        <v>#REF!</v>
      </c>
      <c r="I27" s="205" t="e">
        <f>I17+#REF!+#REF!+I24</f>
        <v>#REF!</v>
      </c>
      <c r="J27" s="205" t="e">
        <f>J17+#REF!+#REF!+J24</f>
        <v>#REF!</v>
      </c>
      <c r="K27" s="205" t="e">
        <f>K17+#REF!+#REF!+K24</f>
        <v>#REF!</v>
      </c>
      <c r="L27" s="205">
        <f>L17+L24</f>
        <v>3150000</v>
      </c>
      <c r="M27" s="205">
        <f aca="true" t="shared" si="12" ref="M27:S27">M17+M24</f>
        <v>2020000</v>
      </c>
      <c r="N27" s="205">
        <f>N17+N24</f>
        <v>2120000</v>
      </c>
      <c r="O27" s="205">
        <f t="shared" si="12"/>
        <v>0</v>
      </c>
      <c r="P27" s="205">
        <f t="shared" si="12"/>
        <v>0</v>
      </c>
      <c r="Q27" s="205">
        <f t="shared" si="12"/>
        <v>0</v>
      </c>
      <c r="R27" s="205">
        <f t="shared" si="12"/>
        <v>0</v>
      </c>
      <c r="S27" s="205">
        <f t="shared" si="12"/>
        <v>0</v>
      </c>
      <c r="T27" s="202"/>
    </row>
    <row r="28" spans="1:20" s="209" customFormat="1" ht="19.5" customHeight="1" thickBot="1">
      <c r="A28" s="1163"/>
      <c r="B28" s="1164"/>
      <c r="C28" s="1165"/>
      <c r="D28" s="206" t="s">
        <v>76</v>
      </c>
      <c r="E28" s="207" t="e">
        <f aca="true" t="shared" si="13" ref="E28:S28">SUM(E26:E27)</f>
        <v>#REF!</v>
      </c>
      <c r="F28" s="207" t="e">
        <f t="shared" si="13"/>
        <v>#REF!</v>
      </c>
      <c r="G28" s="207" t="e">
        <f t="shared" si="13"/>
        <v>#REF!</v>
      </c>
      <c r="H28" s="207" t="e">
        <f t="shared" si="13"/>
        <v>#REF!</v>
      </c>
      <c r="I28" s="207" t="e">
        <f t="shared" si="13"/>
        <v>#REF!</v>
      </c>
      <c r="J28" s="207" t="e">
        <f>SUM(J26:J27)</f>
        <v>#REF!</v>
      </c>
      <c r="K28" s="207" t="e">
        <f>SUM(K26:K27)</f>
        <v>#REF!</v>
      </c>
      <c r="L28" s="207">
        <f>SUM(L26:L27)</f>
        <v>4250000</v>
      </c>
      <c r="M28" s="207">
        <f>SUM(M26:M27)</f>
        <v>4470000</v>
      </c>
      <c r="N28" s="207">
        <f>SUM(N26:N27)</f>
        <v>7050000</v>
      </c>
      <c r="O28" s="207">
        <f t="shared" si="13"/>
        <v>0</v>
      </c>
      <c r="P28" s="207">
        <f t="shared" si="13"/>
        <v>0</v>
      </c>
      <c r="Q28" s="207">
        <f t="shared" si="13"/>
        <v>0</v>
      </c>
      <c r="R28" s="207">
        <f t="shared" si="13"/>
        <v>0</v>
      </c>
      <c r="S28" s="207">
        <f t="shared" si="13"/>
        <v>0</v>
      </c>
      <c r="T28" s="208"/>
    </row>
  </sheetData>
  <sheetProtection/>
  <mergeCells count="17">
    <mergeCell ref="A26:C28"/>
    <mergeCell ref="A4:A6"/>
    <mergeCell ref="C7:C9"/>
    <mergeCell ref="C10:C12"/>
    <mergeCell ref="D4:D6"/>
    <mergeCell ref="A16:C18"/>
    <mergeCell ref="A7:A15"/>
    <mergeCell ref="B4:C6"/>
    <mergeCell ref="C13:C15"/>
    <mergeCell ref="A23:C25"/>
    <mergeCell ref="A1:S1"/>
    <mergeCell ref="A3:S3"/>
    <mergeCell ref="E4:S4"/>
    <mergeCell ref="O5:Q5"/>
    <mergeCell ref="A20:A22"/>
    <mergeCell ref="B20:C22"/>
    <mergeCell ref="B7:B15"/>
  </mergeCells>
  <printOptions horizontalCentered="1"/>
  <pageMargins left="0.15748031496062992" right="0.15748031496062992" top="0.1968503937007874" bottom="0.1968503937007874" header="0.5118110236220472" footer="0.5118110236220472"/>
  <pageSetup horizontalDpi="300" verticalDpi="300" orientation="portrait" paperSize="9" scale="70" r:id="rId1"/>
  <headerFooter alignWithMargins="0">
    <oddFooter>&amp;CSayfa &amp;P / &amp;N</oddFooter>
  </headerFooter>
</worksheet>
</file>

<file path=xl/worksheets/sheet9.xml><?xml version="1.0" encoding="utf-8"?>
<worksheet xmlns="http://schemas.openxmlformats.org/spreadsheetml/2006/main" xmlns:r="http://schemas.openxmlformats.org/officeDocument/2006/relationships">
  <sheetPr>
    <tabColor rgb="FFFFFF00"/>
  </sheetPr>
  <dimension ref="A1:Z15"/>
  <sheetViews>
    <sheetView zoomScalePageLayoutView="0" workbookViewId="0" topLeftCell="A1">
      <pane xSplit="6" ySplit="6" topLeftCell="G7" activePane="bottomRight" state="frozen"/>
      <selection pane="topLeft" activeCell="A1" sqref="A1"/>
      <selection pane="topRight" activeCell="I1" sqref="I1"/>
      <selection pane="bottomLeft" activeCell="A16" sqref="A16"/>
      <selection pane="bottomRight" activeCell="A1" sqref="A1:Z1"/>
    </sheetView>
  </sheetViews>
  <sheetFormatPr defaultColWidth="9.140625" defaultRowHeight="12.75"/>
  <cols>
    <col min="1" max="1" width="15.8515625" style="0" customWidth="1"/>
    <col min="2" max="2" width="18.8515625" style="0" customWidth="1"/>
    <col min="3" max="3" width="20.8515625" style="142" customWidth="1"/>
    <col min="4" max="5" width="11.28125" style="142" customWidth="1"/>
    <col min="6" max="6" width="13.00390625" style="142" customWidth="1"/>
    <col min="7" max="11" width="11.28125" style="142" hidden="1" customWidth="1"/>
    <col min="12" max="12" width="11.00390625" style="142" hidden="1" customWidth="1"/>
    <col min="13" max="13" width="11.28125" style="142" customWidth="1"/>
    <col min="14" max="14" width="14.7109375" style="142" customWidth="1"/>
    <col min="15" max="15" width="13.8515625" style="142" customWidth="1"/>
    <col min="16" max="16" width="13.7109375" style="142" customWidth="1"/>
    <col min="17" max="17" width="12.8515625" style="142" customWidth="1"/>
    <col min="18" max="18" width="5.00390625" style="142" hidden="1" customWidth="1"/>
    <col min="19" max="21" width="11.28125" style="142" customWidth="1"/>
    <col min="22" max="22" width="11.28125" style="142" hidden="1" customWidth="1"/>
    <col min="23" max="23" width="11.7109375" style="142" customWidth="1"/>
    <col min="24" max="24" width="11.28125" style="142" customWidth="1"/>
    <col min="25" max="25" width="12.8515625" style="142" customWidth="1"/>
    <col min="26" max="26" width="12.421875" style="142" hidden="1" customWidth="1"/>
    <col min="27" max="30" width="11.28125" style="0" customWidth="1"/>
  </cols>
  <sheetData>
    <row r="1" spans="1:26" s="5" customFormat="1" ht="22.5" customHeight="1">
      <c r="A1" s="1209" t="s">
        <v>736</v>
      </c>
      <c r="B1" s="1209"/>
      <c r="C1" s="1209"/>
      <c r="D1" s="1209"/>
      <c r="E1" s="1209"/>
      <c r="F1" s="1209"/>
      <c r="G1" s="1209"/>
      <c r="H1" s="1209"/>
      <c r="I1" s="1209"/>
      <c r="J1" s="1209"/>
      <c r="K1" s="1209"/>
      <c r="L1" s="1209"/>
      <c r="M1" s="1209"/>
      <c r="N1" s="1209"/>
      <c r="O1" s="1209"/>
      <c r="P1" s="1209"/>
      <c r="Q1" s="1209"/>
      <c r="R1" s="1209"/>
      <c r="S1" s="1209"/>
      <c r="T1" s="1209"/>
      <c r="U1" s="1209"/>
      <c r="V1" s="1209"/>
      <c r="W1" s="1209"/>
      <c r="X1" s="1209"/>
      <c r="Y1" s="1209"/>
      <c r="Z1" s="1209"/>
    </row>
    <row r="2" ht="13.5" thickBot="1"/>
    <row r="3" spans="1:26" s="80" customFormat="1" ht="24.75" customHeight="1" thickBot="1">
      <c r="A3" s="1210" t="s">
        <v>77</v>
      </c>
      <c r="B3" s="1211"/>
      <c r="C3" s="1211"/>
      <c r="D3" s="1211"/>
      <c r="E3" s="1211"/>
      <c r="F3" s="1211"/>
      <c r="G3" s="1211"/>
      <c r="H3" s="1211"/>
      <c r="I3" s="1211"/>
      <c r="J3" s="1211"/>
      <c r="K3" s="1211"/>
      <c r="L3" s="1211"/>
      <c r="M3" s="1211"/>
      <c r="N3" s="1211"/>
      <c r="O3" s="1211"/>
      <c r="P3" s="1211"/>
      <c r="Q3" s="1211"/>
      <c r="R3" s="1211"/>
      <c r="S3" s="1211"/>
      <c r="T3" s="1211"/>
      <c r="U3" s="1211"/>
      <c r="V3" s="1211"/>
      <c r="W3" s="1211"/>
      <c r="X3" s="1211"/>
      <c r="Y3" s="1211"/>
      <c r="Z3" s="1212"/>
    </row>
    <row r="4" spans="1:26" s="69" customFormat="1" ht="19.5" customHeight="1" thickBot="1">
      <c r="A4" s="1196" t="s">
        <v>203</v>
      </c>
      <c r="B4" s="1197"/>
      <c r="C4" s="1200" t="s">
        <v>73</v>
      </c>
      <c r="D4" s="1200" t="s">
        <v>72</v>
      </c>
      <c r="E4" s="1201"/>
      <c r="F4" s="1202" t="s">
        <v>74</v>
      </c>
      <c r="G4" s="1213" t="s">
        <v>71</v>
      </c>
      <c r="H4" s="1214"/>
      <c r="I4" s="1214"/>
      <c r="J4" s="1214"/>
      <c r="K4" s="1214"/>
      <c r="L4" s="1214"/>
      <c r="M4" s="1214"/>
      <c r="N4" s="1214"/>
      <c r="O4" s="1214"/>
      <c r="P4" s="1214"/>
      <c r="Q4" s="1214"/>
      <c r="R4" s="1214"/>
      <c r="S4" s="1214"/>
      <c r="T4" s="1214"/>
      <c r="U4" s="1214"/>
      <c r="V4" s="1214"/>
      <c r="W4" s="1214"/>
      <c r="X4" s="1214"/>
      <c r="Y4" s="1214"/>
      <c r="Z4" s="1215"/>
    </row>
    <row r="5" spans="1:26" s="69" customFormat="1" ht="19.5" customHeight="1" thickBot="1">
      <c r="A5" s="1196"/>
      <c r="B5" s="1197"/>
      <c r="C5" s="1200"/>
      <c r="D5" s="1200"/>
      <c r="E5" s="1201"/>
      <c r="F5" s="1202"/>
      <c r="G5" s="829" t="s">
        <v>52</v>
      </c>
      <c r="H5" s="830" t="s">
        <v>157</v>
      </c>
      <c r="I5" s="830" t="s">
        <v>158</v>
      </c>
      <c r="J5" s="830" t="s">
        <v>53</v>
      </c>
      <c r="K5" s="831" t="s">
        <v>15</v>
      </c>
      <c r="L5" s="832" t="s">
        <v>145</v>
      </c>
      <c r="M5" s="833" t="s">
        <v>213</v>
      </c>
      <c r="N5" s="833" t="s">
        <v>223</v>
      </c>
      <c r="O5" s="1216" t="s">
        <v>486</v>
      </c>
      <c r="P5" s="1217"/>
      <c r="Q5" s="1217"/>
      <c r="R5" s="1218"/>
      <c r="S5" s="1216" t="s">
        <v>521</v>
      </c>
      <c r="T5" s="1217"/>
      <c r="U5" s="1217"/>
      <c r="V5" s="1218"/>
      <c r="W5" s="1216" t="s">
        <v>716</v>
      </c>
      <c r="X5" s="1217"/>
      <c r="Y5" s="1217"/>
      <c r="Z5" s="1218"/>
    </row>
    <row r="6" spans="1:26" s="69" customFormat="1" ht="44.25" customHeight="1" thickBot="1">
      <c r="A6" s="1198"/>
      <c r="B6" s="1199"/>
      <c r="C6" s="1198"/>
      <c r="D6" s="1198"/>
      <c r="E6" s="1199"/>
      <c r="F6" s="1203"/>
      <c r="G6" s="223" t="s">
        <v>159</v>
      </c>
      <c r="H6" s="165" t="s">
        <v>159</v>
      </c>
      <c r="I6" s="165" t="s">
        <v>159</v>
      </c>
      <c r="J6" s="165" t="s">
        <v>159</v>
      </c>
      <c r="K6" s="165" t="s">
        <v>159</v>
      </c>
      <c r="L6" s="517" t="s">
        <v>159</v>
      </c>
      <c r="M6" s="517" t="s">
        <v>159</v>
      </c>
      <c r="N6" s="834" t="s">
        <v>159</v>
      </c>
      <c r="O6" s="835" t="s">
        <v>130</v>
      </c>
      <c r="P6" s="836" t="s">
        <v>129</v>
      </c>
      <c r="Q6" s="837" t="s">
        <v>131</v>
      </c>
      <c r="R6" s="838" t="s">
        <v>159</v>
      </c>
      <c r="S6" s="839" t="s">
        <v>130</v>
      </c>
      <c r="T6" s="840" t="s">
        <v>522</v>
      </c>
      <c r="U6" s="840" t="s">
        <v>131</v>
      </c>
      <c r="V6" s="840" t="s">
        <v>159</v>
      </c>
      <c r="W6" s="839" t="s">
        <v>130</v>
      </c>
      <c r="X6" s="838" t="s">
        <v>129</v>
      </c>
      <c r="Y6" s="841" t="s">
        <v>131</v>
      </c>
      <c r="Z6" s="165" t="s">
        <v>159</v>
      </c>
    </row>
    <row r="7" spans="1:26" ht="30.75" customHeight="1" thickBot="1">
      <c r="A7" s="1207" t="s">
        <v>19</v>
      </c>
      <c r="B7" s="1204" t="s">
        <v>737</v>
      </c>
      <c r="C7" s="891" t="s">
        <v>75</v>
      </c>
      <c r="D7" s="1194" t="s">
        <v>69</v>
      </c>
      <c r="E7" s="1195"/>
      <c r="F7" s="846" t="s">
        <v>118</v>
      </c>
      <c r="G7" s="847" t="e">
        <f>#REF!+#REF!</f>
        <v>#REF!</v>
      </c>
      <c r="H7" s="847">
        <v>840000</v>
      </c>
      <c r="I7" s="847">
        <v>660000</v>
      </c>
      <c r="J7" s="847">
        <v>300000</v>
      </c>
      <c r="K7" s="848">
        <v>1000000</v>
      </c>
      <c r="L7" s="848">
        <v>700000</v>
      </c>
      <c r="M7" s="849">
        <v>2000000</v>
      </c>
      <c r="N7" s="661">
        <v>4180000</v>
      </c>
      <c r="O7" s="662"/>
      <c r="P7" s="663"/>
      <c r="Q7" s="664">
        <f>O7-P7</f>
        <v>0</v>
      </c>
      <c r="R7" s="665" t="e">
        <f>#REF!+#REF!</f>
        <v>#REF!</v>
      </c>
      <c r="S7" s="666"/>
      <c r="T7" s="666"/>
      <c r="U7" s="666">
        <f>S7-T7</f>
        <v>0</v>
      </c>
      <c r="V7" s="666"/>
      <c r="W7" s="666"/>
      <c r="X7" s="666"/>
      <c r="Y7" s="663">
        <f>W7-X7</f>
        <v>0</v>
      </c>
      <c r="Z7" s="842">
        <f>X7-Y7</f>
        <v>0</v>
      </c>
    </row>
    <row r="8" spans="1:26" ht="30" customHeight="1" thickBot="1">
      <c r="A8" s="1207"/>
      <c r="B8" s="1205"/>
      <c r="C8" s="896"/>
      <c r="D8" s="1219" t="s">
        <v>717</v>
      </c>
      <c r="E8" s="1193"/>
      <c r="F8" s="850" t="s">
        <v>102</v>
      </c>
      <c r="G8" s="850" t="e">
        <f>#REF!+#REF!</f>
        <v>#REF!</v>
      </c>
      <c r="H8" s="850">
        <v>1000000</v>
      </c>
      <c r="I8" s="850">
        <v>1990000</v>
      </c>
      <c r="J8" s="850">
        <v>3000000</v>
      </c>
      <c r="K8" s="851">
        <v>2500000</v>
      </c>
      <c r="L8" s="851">
        <v>3150000</v>
      </c>
      <c r="M8" s="852">
        <v>2020000</v>
      </c>
      <c r="N8" s="667">
        <v>2120000</v>
      </c>
      <c r="O8" s="669"/>
      <c r="P8" s="670"/>
      <c r="Q8" s="664">
        <f>O8-P8</f>
        <v>0</v>
      </c>
      <c r="R8" s="671" t="e">
        <f>#REF!+#REF!</f>
        <v>#REF!</v>
      </c>
      <c r="S8" s="672"/>
      <c r="T8" s="672"/>
      <c r="U8" s="672">
        <f>S8-T8</f>
        <v>0</v>
      </c>
      <c r="V8" s="672"/>
      <c r="W8" s="672"/>
      <c r="X8" s="672"/>
      <c r="Y8" s="670" t="e">
        <f>#REF!+#REF!</f>
        <v>#REF!</v>
      </c>
      <c r="Z8" s="843" t="e">
        <f>X8-Y8</f>
        <v>#REF!</v>
      </c>
    </row>
    <row r="9" spans="1:26" s="4" customFormat="1" ht="40.5" customHeight="1" thickBot="1">
      <c r="A9" s="1208"/>
      <c r="B9" s="1206"/>
      <c r="C9" s="894" t="s">
        <v>78</v>
      </c>
      <c r="D9" s="892"/>
      <c r="E9" s="892"/>
      <c r="F9" s="895"/>
      <c r="G9" s="853" t="e">
        <f>G7+#REF!+#REF!</f>
        <v>#REF!</v>
      </c>
      <c r="H9" s="853" t="e">
        <f>H7+#REF!+#REF!</f>
        <v>#REF!</v>
      </c>
      <c r="I9" s="853" t="e">
        <f>I7+#REF!+#REF!</f>
        <v>#REF!</v>
      </c>
      <c r="J9" s="853" t="e">
        <f>J7+#REF!+#REF!</f>
        <v>#REF!</v>
      </c>
      <c r="K9" s="854" t="e">
        <f>K7+#REF!+#REF!</f>
        <v>#REF!</v>
      </c>
      <c r="L9" s="854" t="e">
        <f>L7+#REF!</f>
        <v>#REF!</v>
      </c>
      <c r="M9" s="854">
        <f>M7+M8</f>
        <v>4020000</v>
      </c>
      <c r="N9" s="854">
        <f aca="true" t="shared" si="0" ref="N9:Y9">N7+N8</f>
        <v>6300000</v>
      </c>
      <c r="O9" s="854">
        <f t="shared" si="0"/>
        <v>0</v>
      </c>
      <c r="P9" s="854">
        <f t="shared" si="0"/>
        <v>0</v>
      </c>
      <c r="Q9" s="854">
        <f t="shared" si="0"/>
        <v>0</v>
      </c>
      <c r="R9" s="854" t="e">
        <f t="shared" si="0"/>
        <v>#REF!</v>
      </c>
      <c r="S9" s="854">
        <f t="shared" si="0"/>
        <v>0</v>
      </c>
      <c r="T9" s="854">
        <f t="shared" si="0"/>
        <v>0</v>
      </c>
      <c r="U9" s="854">
        <f t="shared" si="0"/>
        <v>0</v>
      </c>
      <c r="V9" s="854">
        <f t="shared" si="0"/>
        <v>0</v>
      </c>
      <c r="W9" s="854">
        <f t="shared" si="0"/>
        <v>0</v>
      </c>
      <c r="X9" s="854">
        <f t="shared" si="0"/>
        <v>0</v>
      </c>
      <c r="Y9" s="854" t="e">
        <f t="shared" si="0"/>
        <v>#REF!</v>
      </c>
      <c r="Z9" s="845" t="e">
        <f>Z7+#REF!+#REF!</f>
        <v>#REF!</v>
      </c>
    </row>
    <row r="10" spans="1:26" s="4" customFormat="1" ht="16.5" customHeight="1" thickBot="1">
      <c r="A10" s="855"/>
      <c r="B10" s="856"/>
      <c r="C10" s="857"/>
      <c r="D10" s="857"/>
      <c r="E10" s="857"/>
      <c r="F10" s="857"/>
      <c r="G10" s="857"/>
      <c r="H10" s="857"/>
      <c r="I10" s="857"/>
      <c r="J10" s="857"/>
      <c r="K10" s="857"/>
      <c r="L10" s="857"/>
      <c r="M10" s="857"/>
      <c r="N10" s="789"/>
      <c r="O10" s="789"/>
      <c r="P10" s="789"/>
      <c r="Q10" s="789"/>
      <c r="R10" s="789"/>
      <c r="S10" s="789"/>
      <c r="T10" s="789"/>
      <c r="U10" s="789"/>
      <c r="V10" s="789"/>
      <c r="W10" s="789"/>
      <c r="X10" s="789"/>
      <c r="Y10" s="789"/>
      <c r="Z10" s="844"/>
    </row>
    <row r="11" spans="1:26" ht="31.5" customHeight="1" thickBot="1">
      <c r="A11" s="1190" t="s">
        <v>224</v>
      </c>
      <c r="B11" s="1191"/>
      <c r="C11" s="891" t="s">
        <v>75</v>
      </c>
      <c r="D11" s="1194" t="s">
        <v>69</v>
      </c>
      <c r="E11" s="1195"/>
      <c r="F11" s="846" t="s">
        <v>165</v>
      </c>
      <c r="G11" s="847">
        <v>0</v>
      </c>
      <c r="H11" s="847">
        <v>0</v>
      </c>
      <c r="I11" s="847">
        <v>0</v>
      </c>
      <c r="J11" s="847">
        <v>0</v>
      </c>
      <c r="K11" s="858">
        <v>400000</v>
      </c>
      <c r="L11" s="858">
        <v>400000</v>
      </c>
      <c r="M11" s="858">
        <v>450000</v>
      </c>
      <c r="N11" s="858">
        <v>750000</v>
      </c>
      <c r="O11" s="675"/>
      <c r="P11" s="663"/>
      <c r="Q11" s="664">
        <f>O11-P11</f>
        <v>0</v>
      </c>
      <c r="R11" s="665">
        <v>0</v>
      </c>
      <c r="S11" s="666"/>
      <c r="T11" s="666"/>
      <c r="U11" s="664">
        <f>S11-T11</f>
        <v>0</v>
      </c>
      <c r="V11" s="666"/>
      <c r="W11" s="666"/>
      <c r="X11" s="674"/>
      <c r="Y11" s="663">
        <f>W11-X11</f>
        <v>0</v>
      </c>
      <c r="Z11" s="842">
        <f>X11-Y11</f>
        <v>0</v>
      </c>
    </row>
    <row r="12" spans="1:26" ht="26.25" customHeight="1" thickBot="1">
      <c r="A12" s="1192"/>
      <c r="B12" s="1193"/>
      <c r="C12" s="894" t="s">
        <v>78</v>
      </c>
      <c r="D12" s="892"/>
      <c r="E12" s="892"/>
      <c r="F12" s="895"/>
      <c r="G12" s="853">
        <f aca="true" t="shared" si="1" ref="G12:W12">SUM(G11)</f>
        <v>0</v>
      </c>
      <c r="H12" s="853">
        <f t="shared" si="1"/>
        <v>0</v>
      </c>
      <c r="I12" s="853">
        <f t="shared" si="1"/>
        <v>0</v>
      </c>
      <c r="J12" s="853">
        <f t="shared" si="1"/>
        <v>0</v>
      </c>
      <c r="K12" s="853">
        <f t="shared" si="1"/>
        <v>400000</v>
      </c>
      <c r="L12" s="853">
        <f>SUM(L11)</f>
        <v>400000</v>
      </c>
      <c r="M12" s="853">
        <f t="shared" si="1"/>
        <v>450000</v>
      </c>
      <c r="N12" s="853">
        <f>SUM(N11)</f>
        <v>750000</v>
      </c>
      <c r="O12" s="676">
        <f t="shared" si="1"/>
        <v>0</v>
      </c>
      <c r="P12" s="676">
        <f t="shared" si="1"/>
        <v>0</v>
      </c>
      <c r="Q12" s="673">
        <f t="shared" si="1"/>
        <v>0</v>
      </c>
      <c r="R12" s="673">
        <f t="shared" si="1"/>
        <v>0</v>
      </c>
      <c r="S12" s="673">
        <f t="shared" si="1"/>
        <v>0</v>
      </c>
      <c r="T12" s="673">
        <f t="shared" si="1"/>
        <v>0</v>
      </c>
      <c r="U12" s="673">
        <f t="shared" si="1"/>
        <v>0</v>
      </c>
      <c r="V12" s="673">
        <f t="shared" si="1"/>
        <v>0</v>
      </c>
      <c r="W12" s="673">
        <f t="shared" si="1"/>
        <v>0</v>
      </c>
      <c r="X12" s="676">
        <f>SUM(X11)</f>
        <v>0</v>
      </c>
      <c r="Y12" s="676">
        <f>SUM(Y11)</f>
        <v>0</v>
      </c>
      <c r="Z12" s="145">
        <f>SUM(Z11)</f>
        <v>0</v>
      </c>
    </row>
    <row r="13" spans="1:26" s="4" customFormat="1" ht="16.5" customHeight="1" thickBot="1">
      <c r="A13" s="859"/>
      <c r="B13" s="860"/>
      <c r="C13" s="861"/>
      <c r="D13" s="861"/>
      <c r="E13" s="861"/>
      <c r="F13" s="861"/>
      <c r="G13" s="861"/>
      <c r="H13" s="861"/>
      <c r="I13" s="861"/>
      <c r="J13" s="861"/>
      <c r="K13" s="861"/>
      <c r="L13" s="861"/>
      <c r="M13" s="861"/>
      <c r="N13" s="861"/>
      <c r="O13" s="668"/>
      <c r="P13" s="668"/>
      <c r="Q13" s="668"/>
      <c r="R13" s="668"/>
      <c r="S13" s="668"/>
      <c r="T13" s="668"/>
      <c r="U13" s="668"/>
      <c r="V13" s="668"/>
      <c r="W13" s="668"/>
      <c r="X13" s="668"/>
      <c r="Y13" s="668"/>
      <c r="Z13" s="844"/>
    </row>
    <row r="14" spans="1:26" s="69" customFormat="1" ht="28.5" customHeight="1" thickBot="1">
      <c r="A14" s="1187" t="s">
        <v>79</v>
      </c>
      <c r="B14" s="1188"/>
      <c r="C14" s="1188"/>
      <c r="D14" s="1188"/>
      <c r="E14" s="1188"/>
      <c r="F14" s="1189"/>
      <c r="G14" s="862" t="e">
        <f>#REF!+#REF!+#REF!+#REF!+#REF!+#REF!+#REF!+#REF!+#REF!+#REF!+#REF!</f>
        <v>#REF!</v>
      </c>
      <c r="H14" s="862" t="e">
        <f>#REF!+#REF!+#REF!+#REF!+#REF!+#REF!+#REF!+#REF!+#REF!+#REF!+#REF!</f>
        <v>#REF!</v>
      </c>
      <c r="I14" s="862" t="e">
        <f>#REF!+#REF!+#REF!+#REF!+#REF!+#REF!+#REF!+#REF!+#REF!+#REF!+#REF!</f>
        <v>#REF!</v>
      </c>
      <c r="J14" s="862" t="e">
        <f>#REF!+#REF!+#REF!+#REF!+#REF!+#REF!+#REF!+#REF!+#REF!+#REF!+#REF!</f>
        <v>#REF!</v>
      </c>
      <c r="K14" s="862" t="e">
        <f>#REF!+#REF!+#REF!+#REF!+#REF!+#REF!+#REF!+K12+#REF!+#REF!+#REF!+#REF!</f>
        <v>#REF!</v>
      </c>
      <c r="L14" s="862" t="e">
        <f>#REF!+#REF!+#REF!+L12</f>
        <v>#REF!</v>
      </c>
      <c r="M14" s="862">
        <f aca="true" t="shared" si="2" ref="M14:Y14">M9+M12</f>
        <v>4470000</v>
      </c>
      <c r="N14" s="862">
        <f t="shared" si="2"/>
        <v>7050000</v>
      </c>
      <c r="O14" s="677">
        <f t="shared" si="2"/>
        <v>0</v>
      </c>
      <c r="P14" s="677">
        <f t="shared" si="2"/>
        <v>0</v>
      </c>
      <c r="Q14" s="677">
        <f t="shared" si="2"/>
        <v>0</v>
      </c>
      <c r="R14" s="677" t="e">
        <f t="shared" si="2"/>
        <v>#REF!</v>
      </c>
      <c r="S14" s="677">
        <f t="shared" si="2"/>
        <v>0</v>
      </c>
      <c r="T14" s="677">
        <f t="shared" si="2"/>
        <v>0</v>
      </c>
      <c r="U14" s="677">
        <f t="shared" si="2"/>
        <v>0</v>
      </c>
      <c r="V14" s="677">
        <f t="shared" si="2"/>
        <v>0</v>
      </c>
      <c r="W14" s="677">
        <f t="shared" si="2"/>
        <v>0</v>
      </c>
      <c r="X14" s="677">
        <f t="shared" si="2"/>
        <v>0</v>
      </c>
      <c r="Y14" s="677" t="e">
        <f t="shared" si="2"/>
        <v>#REF!</v>
      </c>
      <c r="Z14" s="166" t="e">
        <f>#REF!+#REF!+#REF!+#REF!+#REF!+#REF!+#REF!+#REF!+#REF!+#REF!+#REF!</f>
        <v>#REF!</v>
      </c>
    </row>
    <row r="15" spans="1:26" s="4" customFormat="1" ht="16.5" customHeight="1">
      <c r="A15" s="143"/>
      <c r="C15" s="144"/>
      <c r="D15" s="144"/>
      <c r="E15" s="144"/>
      <c r="F15" s="144"/>
      <c r="G15" s="144"/>
      <c r="H15" s="144"/>
      <c r="I15" s="144"/>
      <c r="J15" s="144"/>
      <c r="K15" s="144"/>
      <c r="L15" s="144"/>
      <c r="M15" s="668"/>
      <c r="N15" s="668"/>
      <c r="O15" s="668"/>
      <c r="P15" s="668"/>
      <c r="Q15" s="668"/>
      <c r="R15" s="668"/>
      <c r="S15" s="668"/>
      <c r="T15" s="668"/>
      <c r="U15" s="668"/>
      <c r="V15" s="668"/>
      <c r="W15" s="668"/>
      <c r="X15" s="668"/>
      <c r="Y15" s="668"/>
      <c r="Z15" s="144"/>
    </row>
  </sheetData>
  <sheetProtection/>
  <mergeCells count="19">
    <mergeCell ref="D7:E7"/>
    <mergeCell ref="A7:A9"/>
    <mergeCell ref="A1:Z1"/>
    <mergeCell ref="A3:Z3"/>
    <mergeCell ref="G4:Z4"/>
    <mergeCell ref="O5:R5"/>
    <mergeCell ref="S5:V5"/>
    <mergeCell ref="W5:Z5"/>
    <mergeCell ref="D8:E8"/>
    <mergeCell ref="A14:F14"/>
    <mergeCell ref="A11:B12"/>
    <mergeCell ref="D11:E11"/>
    <mergeCell ref="A4:B6"/>
    <mergeCell ref="C4:C6"/>
    <mergeCell ref="D4:E6"/>
    <mergeCell ref="F4:F6"/>
    <mergeCell ref="B7:B9"/>
  </mergeCells>
  <printOptions horizontalCentered="1"/>
  <pageMargins left="0.15748031496062992" right="0.15748031496062992" top="0.3937007874015748" bottom="0.3937007874015748" header="0.5118110236220472" footer="0.5118110236220472"/>
  <pageSetup horizontalDpi="300" verticalDpi="300" orientation="landscape" paperSize="9" scale="70" r:id="rId1"/>
  <headerFooter alignWithMargins="0">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Yatırım-İMİ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Zekayi SAĞLAM</dc:creator>
  <cp:keywords/>
  <dc:description/>
  <cp:lastModifiedBy>Butce</cp:lastModifiedBy>
  <cp:lastPrinted>2014-07-24T11:14:58Z</cp:lastPrinted>
  <dcterms:created xsi:type="dcterms:W3CDTF">2000-07-06T05:43:41Z</dcterms:created>
  <dcterms:modified xsi:type="dcterms:W3CDTF">2015-05-21T11:16:47Z</dcterms:modified>
  <cp:category/>
  <cp:version/>
  <cp:contentType/>
  <cp:contentStatus/>
</cp:coreProperties>
</file>